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B262" i="9" s="1"/>
  <c r="M261" i="9"/>
  <c r="L261" i="9"/>
  <c r="F261" i="9"/>
  <c r="B261" i="9" s="1"/>
  <c r="E261" i="9"/>
  <c r="M260" i="9"/>
  <c r="L260" i="9"/>
  <c r="F260" i="9" s="1"/>
  <c r="E260" i="9"/>
  <c r="B260" i="9" s="1"/>
  <c r="M259" i="9"/>
  <c r="F259" i="9" s="1"/>
  <c r="B259" i="9" s="1"/>
  <c r="L259" i="9"/>
  <c r="E259" i="9"/>
  <c r="M258" i="9"/>
  <c r="L258" i="9"/>
  <c r="F258" i="9" s="1"/>
  <c r="E258" i="9"/>
  <c r="M257" i="9"/>
  <c r="L257" i="9"/>
  <c r="F257" i="9"/>
  <c r="B257" i="9" s="1"/>
  <c r="E257" i="9"/>
  <c r="M256" i="9"/>
  <c r="L256" i="9"/>
  <c r="F256" i="9" s="1"/>
  <c r="E256" i="9"/>
  <c r="B256" i="9" s="1"/>
  <c r="M255" i="9"/>
  <c r="F255" i="9" s="1"/>
  <c r="B255" i="9" s="1"/>
  <c r="L255" i="9"/>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M241" i="9"/>
  <c r="L241" i="9"/>
  <c r="F241" i="9"/>
  <c r="B241" i="9" s="1"/>
  <c r="E241" i="9"/>
  <c r="M240" i="9"/>
  <c r="L240" i="9"/>
  <c r="F240" i="9" s="1"/>
  <c r="E240" i="9"/>
  <c r="B240" i="9" s="1"/>
  <c r="M239" i="9"/>
  <c r="F239" i="9" s="1"/>
  <c r="B239" i="9" s="1"/>
  <c r="L239" i="9"/>
  <c r="E239" i="9"/>
  <c r="M238" i="9"/>
  <c r="L238" i="9"/>
  <c r="F238" i="9" s="1"/>
  <c r="E238" i="9"/>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B228" i="9" s="1"/>
  <c r="M227" i="9"/>
  <c r="F227" i="9" s="1"/>
  <c r="B227" i="9" s="1"/>
  <c r="L227" i="9"/>
  <c r="E227" i="9"/>
  <c r="M226" i="9"/>
  <c r="L226" i="9"/>
  <c r="F226" i="9" s="1"/>
  <c r="E226" i="9"/>
  <c r="H225" i="9"/>
  <c r="E225" i="9" s="1"/>
  <c r="B225" i="9" s="1"/>
  <c r="G225" i="9"/>
  <c r="F225" i="9"/>
  <c r="M224" i="9"/>
  <c r="L224" i="9"/>
  <c r="F224" i="9" s="1"/>
  <c r="E224" i="9"/>
  <c r="B224" i="9" s="1"/>
  <c r="M223" i="9"/>
  <c r="F223" i="9" s="1"/>
  <c r="B223" i="9" s="1"/>
  <c r="L223" i="9"/>
  <c r="E223" i="9"/>
  <c r="M222" i="9"/>
  <c r="L222" i="9"/>
  <c r="F222" i="9" s="1"/>
  <c r="E222" i="9"/>
  <c r="M221" i="9"/>
  <c r="F221" i="9" s="1"/>
  <c r="B221" i="9" s="1"/>
  <c r="L221" i="9"/>
  <c r="E221" i="9"/>
  <c r="M220" i="9"/>
  <c r="L220" i="9"/>
  <c r="E220" i="9"/>
  <c r="M219" i="9"/>
  <c r="L219" i="9"/>
  <c r="E219" i="9"/>
  <c r="M218" i="9"/>
  <c r="L218" i="9"/>
  <c r="F218" i="9" s="1"/>
  <c r="E218" i="9"/>
  <c r="M217" i="9"/>
  <c r="F217" i="9" s="1"/>
  <c r="B217" i="9" s="1"/>
  <c r="L217" i="9"/>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E156" i="9" s="1"/>
  <c r="F156" i="9"/>
  <c r="B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H149" i="9"/>
  <c r="G149" i="9"/>
  <c r="E149" i="9" s="1"/>
  <c r="B149" i="9" s="1"/>
  <c r="F149" i="9"/>
  <c r="H148" i="9"/>
  <c r="G148" i="9"/>
  <c r="E148" i="9" s="1"/>
  <c r="F148" i="9"/>
  <c r="B148" i="9"/>
  <c r="H147" i="9"/>
  <c r="G147" i="9"/>
  <c r="F147" i="9"/>
  <c r="E147" i="9"/>
  <c r="B147" i="9" s="1"/>
  <c r="H146" i="9"/>
  <c r="G146" i="9"/>
  <c r="F146" i="9"/>
  <c r="E146" i="9"/>
  <c r="H145" i="9"/>
  <c r="G145" i="9"/>
  <c r="E145" i="9" s="1"/>
  <c r="B145" i="9" s="1"/>
  <c r="F145" i="9"/>
  <c r="H144" i="9"/>
  <c r="G144" i="9"/>
  <c r="F144" i="9"/>
  <c r="H143" i="9"/>
  <c r="G143" i="9"/>
  <c r="F143" i="9"/>
  <c r="E143" i="9"/>
  <c r="B143" i="9" s="1"/>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H117" i="9"/>
  <c r="G117" i="9"/>
  <c r="F117" i="9"/>
  <c r="H116" i="9"/>
  <c r="G116" i="9"/>
  <c r="F116" i="9"/>
  <c r="E116" i="9"/>
  <c r="B116" i="9" s="1"/>
  <c r="H115" i="9"/>
  <c r="G115" i="9"/>
  <c r="F115" i="9"/>
  <c r="E115" i="9"/>
  <c r="B115" i="9" s="1"/>
  <c r="H114" i="9"/>
  <c r="G114" i="9"/>
  <c r="E114" i="9" s="1"/>
  <c r="B114" i="9" s="1"/>
  <c r="F114" i="9"/>
  <c r="H113" i="9"/>
  <c r="G113" i="9"/>
  <c r="F113" i="9"/>
  <c r="H112" i="9"/>
  <c r="G112" i="9"/>
  <c r="E112" i="9" s="1"/>
  <c r="B112" i="9" s="1"/>
  <c r="F112" i="9"/>
  <c r="H111" i="9"/>
  <c r="G111" i="9"/>
  <c r="F111" i="9"/>
  <c r="E111" i="9"/>
  <c r="B111" i="9" s="1"/>
  <c r="H110" i="9"/>
  <c r="G110" i="9"/>
  <c r="F110" i="9"/>
  <c r="E110" i="9"/>
  <c r="H109" i="9"/>
  <c r="G109" i="9"/>
  <c r="F109" i="9"/>
  <c r="H108" i="9"/>
  <c r="G108" i="9"/>
  <c r="F108" i="9"/>
  <c r="E108" i="9"/>
  <c r="B108" i="9" s="1"/>
  <c r="H107" i="9"/>
  <c r="G107" i="9"/>
  <c r="F107" i="9"/>
  <c r="E107" i="9"/>
  <c r="B107" i="9" s="1"/>
  <c r="H106" i="9"/>
  <c r="G106" i="9"/>
  <c r="E106" i="9" s="1"/>
  <c r="B106" i="9" s="1"/>
  <c r="F106" i="9"/>
  <c r="H105" i="9"/>
  <c r="G105" i="9"/>
  <c r="F105" i="9"/>
  <c r="H104" i="9"/>
  <c r="G104" i="9"/>
  <c r="E104" i="9" s="1"/>
  <c r="B104" i="9" s="1"/>
  <c r="F104" i="9"/>
  <c r="H103" i="9"/>
  <c r="G103" i="9"/>
  <c r="F103" i="9"/>
  <c r="E103" i="9"/>
  <c r="B103" i="9" s="1"/>
  <c r="H102" i="9"/>
  <c r="G102" i="9"/>
  <c r="F102" i="9"/>
  <c r="E102" i="9"/>
  <c r="H101" i="9"/>
  <c r="G101" i="9"/>
  <c r="F101" i="9"/>
  <c r="H100" i="9"/>
  <c r="G100" i="9"/>
  <c r="F100" i="9"/>
  <c r="E100" i="9"/>
  <c r="B100" i="9" s="1"/>
  <c r="H99" i="9"/>
  <c r="G99" i="9"/>
  <c r="F99" i="9"/>
  <c r="E99" i="9"/>
  <c r="B99" i="9" s="1"/>
  <c r="H98" i="9"/>
  <c r="G98" i="9"/>
  <c r="E98" i="9" s="1"/>
  <c r="B98" i="9" s="1"/>
  <c r="F98" i="9"/>
  <c r="H97" i="9"/>
  <c r="G97" i="9"/>
  <c r="F97" i="9"/>
  <c r="H96" i="9"/>
  <c r="G96" i="9"/>
  <c r="E96" i="9" s="1"/>
  <c r="B96" i="9" s="1"/>
  <c r="F96" i="9"/>
  <c r="H95" i="9"/>
  <c r="G95" i="9"/>
  <c r="F95" i="9"/>
  <c r="E95" i="9"/>
  <c r="B95" i="9" s="1"/>
  <c r="H94" i="9"/>
  <c r="G94" i="9"/>
  <c r="F94" i="9"/>
  <c r="E94" i="9"/>
  <c r="H93" i="9"/>
  <c r="G93" i="9"/>
  <c r="F93" i="9"/>
  <c r="H92" i="9"/>
  <c r="G92" i="9"/>
  <c r="F92" i="9"/>
  <c r="E92" i="9"/>
  <c r="B92" i="9" s="1"/>
  <c r="H91" i="9"/>
  <c r="G91" i="9"/>
  <c r="F91" i="9"/>
  <c r="E91" i="9"/>
  <c r="B91" i="9" s="1"/>
  <c r="H90" i="9"/>
  <c r="G90" i="9"/>
  <c r="E90" i="9" s="1"/>
  <c r="B90" i="9" s="1"/>
  <c r="F90" i="9"/>
  <c r="H89" i="9"/>
  <c r="G89" i="9"/>
  <c r="F89" i="9"/>
  <c r="H88" i="9"/>
  <c r="G88" i="9"/>
  <c r="E88" i="9" s="1"/>
  <c r="B88" i="9" s="1"/>
  <c r="F88" i="9"/>
  <c r="H87" i="9"/>
  <c r="G87" i="9"/>
  <c r="F87" i="9"/>
  <c r="E87" i="9"/>
  <c r="B87" i="9" s="1"/>
  <c r="H86" i="9"/>
  <c r="G86" i="9"/>
  <c r="F86" i="9"/>
  <c r="E86" i="9"/>
  <c r="H85" i="9"/>
  <c r="G85" i="9"/>
  <c r="E85" i="9" s="1"/>
  <c r="F85" i="9"/>
  <c r="B85" i="9" s="1"/>
  <c r="H84" i="9"/>
  <c r="G84" i="9"/>
  <c r="F84" i="9"/>
  <c r="E84" i="9"/>
  <c r="B84" i="9" s="1"/>
  <c r="H83" i="9"/>
  <c r="E83" i="9" s="1"/>
  <c r="B83" i="9" s="1"/>
  <c r="G83" i="9"/>
  <c r="F83" i="9"/>
  <c r="H82" i="9"/>
  <c r="G82" i="9"/>
  <c r="E82" i="9" s="1"/>
  <c r="B82" i="9" s="1"/>
  <c r="F82" i="9"/>
  <c r="H81" i="9"/>
  <c r="G81" i="9"/>
  <c r="F81" i="9"/>
  <c r="H80" i="9"/>
  <c r="G80" i="9"/>
  <c r="E80" i="9" s="1"/>
  <c r="B80" i="9" s="1"/>
  <c r="F80" i="9"/>
  <c r="H79" i="9"/>
  <c r="G79" i="9"/>
  <c r="F79" i="9"/>
  <c r="E79" i="9"/>
  <c r="B79" i="9" s="1"/>
  <c r="H78" i="9"/>
  <c r="G78" i="9"/>
  <c r="F78" i="9"/>
  <c r="E78" i="9"/>
  <c r="H77" i="9"/>
  <c r="G77" i="9"/>
  <c r="E77" i="9" s="1"/>
  <c r="F77" i="9"/>
  <c r="B77" i="9" s="1"/>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F69" i="9"/>
  <c r="B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F46" i="9"/>
  <c r="H45" i="9"/>
  <c r="G45" i="9"/>
  <c r="F45" i="9"/>
  <c r="H44" i="9"/>
  <c r="E44" i="9" s="1"/>
  <c r="B44" i="9" s="1"/>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F27" i="9"/>
  <c r="H26" i="9"/>
  <c r="G26" i="9"/>
  <c r="F26" i="9"/>
  <c r="H25" i="9"/>
  <c r="G25" i="9"/>
  <c r="F25" i="9"/>
  <c r="E25" i="9"/>
  <c r="B25" i="9" s="1"/>
  <c r="H24" i="9"/>
  <c r="G24" i="9"/>
  <c r="E24" i="9" s="1"/>
  <c r="B24" i="9" s="1"/>
  <c r="F24" i="9"/>
  <c r="H23" i="9"/>
  <c r="G23" i="9"/>
  <c r="E23" i="9" s="1"/>
  <c r="B23" i="9" s="1"/>
  <c r="F23" i="9"/>
  <c r="H22" i="9"/>
  <c r="E22" i="9" s="1"/>
  <c r="B22" i="9" s="1"/>
  <c r="G22" i="9"/>
  <c r="F22" i="9"/>
  <c r="H21" i="9"/>
  <c r="G21" i="9"/>
  <c r="E21" i="9" s="1"/>
  <c r="B21" i="9" s="1"/>
  <c r="F21" i="9"/>
  <c r="F20" i="9"/>
  <c r="F4" i="9"/>
  <c r="O3" i="9"/>
  <c r="G274" i="9" s="1"/>
  <c r="I3" i="9"/>
  <c r="H3" i="9"/>
  <c r="G3" i="9"/>
  <c r="D101" i="8"/>
  <c r="I36" i="3" s="1"/>
  <c r="D95" i="8"/>
  <c r="D90" i="8"/>
  <c r="D85" i="8"/>
  <c r="D80" i="8"/>
  <c r="D75" i="8"/>
  <c r="D70" i="8"/>
  <c r="D65" i="8"/>
  <c r="D60" i="8"/>
  <c r="D55" i="8"/>
  <c r="D50" i="8"/>
  <c r="D49" i="8"/>
  <c r="D43" i="8" s="1"/>
  <c r="D44" i="8"/>
  <c r="D36" i="8"/>
  <c r="D26" i="8"/>
  <c r="C1501" i="1" s="1"/>
  <c r="H1501" i="1" s="1"/>
  <c r="D18" i="8"/>
  <c r="D8" i="8"/>
  <c r="D6" i="8" s="1"/>
  <c r="C1481" i="1" s="1"/>
  <c r="H1481" i="1"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E237" i="5" s="1"/>
  <c r="I23" i="3"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E63" i="5"/>
  <c r="D63" i="5"/>
  <c r="F62" i="5"/>
  <c r="F61" i="5"/>
  <c r="F60" i="5"/>
  <c r="F59" i="5"/>
  <c r="F58" i="5"/>
  <c r="F57" i="5"/>
  <c r="E56" i="5"/>
  <c r="D56" i="5"/>
  <c r="F56" i="5" s="1"/>
  <c r="F55" i="5"/>
  <c r="F54" i="5"/>
  <c r="F53" i="5"/>
  <c r="E52" i="5"/>
  <c r="D1030" i="1" s="1"/>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59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E644" i="4" s="1"/>
  <c r="D638" i="1" s="1"/>
  <c r="D417" i="4"/>
  <c r="D643" i="4" s="1"/>
  <c r="F643" i="4" s="1"/>
  <c r="E416" i="4"/>
  <c r="D411" i="1" s="1"/>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D152" i="4" s="1"/>
  <c r="C148" i="1" s="1"/>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F134" i="4" s="1"/>
  <c r="D134" i="4"/>
  <c r="D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H30" i="3"/>
  <c r="G30" i="3"/>
  <c r="B30" i="3"/>
  <c r="I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C1560" i="1"/>
  <c r="G1560" i="1" s="1"/>
  <c r="G1559" i="1"/>
  <c r="C1559" i="1"/>
  <c r="H1559" i="1" s="1"/>
  <c r="C1558" i="1"/>
  <c r="G1558" i="1" s="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G1540" i="1" s="1"/>
  <c r="G1539" i="1"/>
  <c r="C1539" i="1"/>
  <c r="H1539" i="1" s="1"/>
  <c r="C1538" i="1"/>
  <c r="G1538" i="1" s="1"/>
  <c r="H1537" i="1"/>
  <c r="G1537" i="1"/>
  <c r="C1537" i="1"/>
  <c r="C1536" i="1"/>
  <c r="G1536" i="1" s="1"/>
  <c r="G1535" i="1"/>
  <c r="C1535" i="1"/>
  <c r="H1535" i="1" s="1"/>
  <c r="C1534" i="1"/>
  <c r="G1534" i="1" s="1"/>
  <c r="H1533" i="1"/>
  <c r="G1533" i="1"/>
  <c r="C1533" i="1"/>
  <c r="H1532" i="1"/>
  <c r="C1532" i="1"/>
  <c r="G1532" i="1" s="1"/>
  <c r="G1531" i="1"/>
  <c r="C1531" i="1"/>
  <c r="H1531" i="1" s="1"/>
  <c r="H1530" i="1"/>
  <c r="C1530" i="1"/>
  <c r="G1530" i="1" s="1"/>
  <c r="H1529" i="1"/>
  <c r="G1529" i="1"/>
  <c r="C1529" i="1"/>
  <c r="C1528" i="1"/>
  <c r="G1528" i="1" s="1"/>
  <c r="G1527" i="1"/>
  <c r="C1527" i="1"/>
  <c r="H1527" i="1" s="1"/>
  <c r="C1526" i="1"/>
  <c r="G1526" i="1" s="1"/>
  <c r="H1525" i="1"/>
  <c r="G1525" i="1"/>
  <c r="C1525" i="1"/>
  <c r="C1524" i="1"/>
  <c r="G1524" i="1" s="1"/>
  <c r="G1523" i="1"/>
  <c r="C1523" i="1"/>
  <c r="H1523" i="1" s="1"/>
  <c r="C1522" i="1"/>
  <c r="G1522" i="1" s="1"/>
  <c r="H1521" i="1"/>
  <c r="G1521" i="1"/>
  <c r="C1521" i="1"/>
  <c r="C1520" i="1"/>
  <c r="G1520" i="1" s="1"/>
  <c r="G1519" i="1"/>
  <c r="C1519" i="1"/>
  <c r="H1519" i="1" s="1"/>
  <c r="C1518" i="1"/>
  <c r="G1518" i="1" s="1"/>
  <c r="C1516" i="1"/>
  <c r="G1516" i="1" s="1"/>
  <c r="G1515" i="1"/>
  <c r="C1515" i="1"/>
  <c r="H1515" i="1" s="1"/>
  <c r="C1514" i="1"/>
  <c r="G1514" i="1" s="1"/>
  <c r="H1513" i="1"/>
  <c r="G1513" i="1"/>
  <c r="C1513" i="1"/>
  <c r="C1512" i="1"/>
  <c r="G1512" i="1" s="1"/>
  <c r="G1511" i="1"/>
  <c r="C1511" i="1"/>
  <c r="H1511" i="1" s="1"/>
  <c r="C1510" i="1"/>
  <c r="G1510" i="1" s="1"/>
  <c r="C1509" i="1"/>
  <c r="H1509" i="1" s="1"/>
  <c r="H1508" i="1"/>
  <c r="C1508" i="1"/>
  <c r="G1508" i="1" s="1"/>
  <c r="G1507" i="1"/>
  <c r="C1507" i="1"/>
  <c r="H1507" i="1" s="1"/>
  <c r="H1506" i="1"/>
  <c r="C1506" i="1"/>
  <c r="G1506" i="1" s="1"/>
  <c r="H1505" i="1"/>
  <c r="G1505" i="1"/>
  <c r="C1505" i="1"/>
  <c r="C1504" i="1"/>
  <c r="G1504" i="1" s="1"/>
  <c r="C1503" i="1"/>
  <c r="H1503" i="1" s="1"/>
  <c r="C1502" i="1"/>
  <c r="G1502" i="1" s="1"/>
  <c r="C1500" i="1"/>
  <c r="G1500" i="1" s="1"/>
  <c r="C1498" i="1"/>
  <c r="G1498" i="1" s="1"/>
  <c r="H1497" i="1"/>
  <c r="G1497" i="1"/>
  <c r="C1497" i="1"/>
  <c r="C1496" i="1"/>
  <c r="G1496" i="1" s="1"/>
  <c r="G1495" i="1"/>
  <c r="C1495" i="1"/>
  <c r="H1495" i="1" s="1"/>
  <c r="C1494" i="1"/>
  <c r="G1494" i="1" s="1"/>
  <c r="H1493" i="1"/>
  <c r="G1493" i="1"/>
  <c r="C1493" i="1"/>
  <c r="C1492" i="1"/>
  <c r="G1492" i="1" s="1"/>
  <c r="C1491" i="1"/>
  <c r="H1491" i="1" s="1"/>
  <c r="C1490" i="1"/>
  <c r="G1490" i="1" s="1"/>
  <c r="H1489" i="1"/>
  <c r="G1489" i="1"/>
  <c r="C1489" i="1"/>
  <c r="C1488" i="1"/>
  <c r="G1488" i="1" s="1"/>
  <c r="G1487" i="1"/>
  <c r="C1487" i="1"/>
  <c r="H1487" i="1" s="1"/>
  <c r="C1486" i="1"/>
  <c r="G1486" i="1" s="1"/>
  <c r="H1485" i="1"/>
  <c r="C1485" i="1"/>
  <c r="G1485" i="1" s="1"/>
  <c r="C1484" i="1"/>
  <c r="G1484" i="1" s="1"/>
  <c r="C1482" i="1"/>
  <c r="G1482" i="1" s="1"/>
  <c r="C1480" i="1"/>
  <c r="D1479" i="1"/>
  <c r="C1479" i="1"/>
  <c r="D1478" i="1"/>
  <c r="C1478" i="1"/>
  <c r="D1477" i="1"/>
  <c r="C1477" i="1"/>
  <c r="D1476" i="1"/>
  <c r="C1476" i="1"/>
  <c r="D1475" i="1"/>
  <c r="C1475" i="1"/>
  <c r="H1475" i="1" s="1"/>
  <c r="D1474" i="1"/>
  <c r="C1474" i="1"/>
  <c r="G1474" i="1" s="1"/>
  <c r="D1473" i="1"/>
  <c r="C1473" i="1"/>
  <c r="G1473" i="1" s="1"/>
  <c r="D1472" i="1"/>
  <c r="C1472" i="1"/>
  <c r="G1472" i="1" s="1"/>
  <c r="D1471" i="1"/>
  <c r="C1471" i="1"/>
  <c r="G1471" i="1" s="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H1461" i="1" s="1"/>
  <c r="D1460" i="1"/>
  <c r="C1460" i="1"/>
  <c r="D1459" i="1"/>
  <c r="C1459" i="1"/>
  <c r="D1458" i="1"/>
  <c r="G1458" i="1" s="1"/>
  <c r="C1458" i="1"/>
  <c r="H1457" i="1"/>
  <c r="G1457" i="1"/>
  <c r="I1457" i="1" s="1"/>
  <c r="D1457" i="1"/>
  <c r="C1457" i="1"/>
  <c r="J1457" i="1" s="1"/>
  <c r="D1456" i="1"/>
  <c r="C1456" i="1"/>
  <c r="H1456" i="1" s="1"/>
  <c r="D1455" i="1"/>
  <c r="C1455" i="1"/>
  <c r="J1455" i="1" s="1"/>
  <c r="D1454" i="1"/>
  <c r="C1454" i="1"/>
  <c r="G1454" i="1" s="1"/>
  <c r="D1453" i="1"/>
  <c r="C1453" i="1"/>
  <c r="G1453" i="1" s="1"/>
  <c r="D1452" i="1"/>
  <c r="G1452" i="1" s="1"/>
  <c r="C1452" i="1"/>
  <c r="H1451" i="1"/>
  <c r="G1451" i="1"/>
  <c r="I1451" i="1" s="1"/>
  <c r="D1451" i="1"/>
  <c r="C1451" i="1"/>
  <c r="J1451" i="1" s="1"/>
  <c r="D1450" i="1"/>
  <c r="C1450" i="1"/>
  <c r="H1450" i="1" s="1"/>
  <c r="D1449" i="1"/>
  <c r="C1449" i="1"/>
  <c r="J1449" i="1" s="1"/>
  <c r="D1448" i="1"/>
  <c r="G1448" i="1" s="1"/>
  <c r="C1448" i="1"/>
  <c r="H1447" i="1"/>
  <c r="G1447" i="1"/>
  <c r="I1447" i="1" s="1"/>
  <c r="D1447" i="1"/>
  <c r="C1447" i="1"/>
  <c r="J1447" i="1" s="1"/>
  <c r="D1446" i="1"/>
  <c r="C1446" i="1"/>
  <c r="H1446" i="1" s="1"/>
  <c r="H1445" i="1"/>
  <c r="D1445" i="1"/>
  <c r="G1445" i="1" s="1"/>
  <c r="C1445" i="1"/>
  <c r="J1445" i="1" s="1"/>
  <c r="D1444" i="1"/>
  <c r="C1444" i="1"/>
  <c r="G1444" i="1" s="1"/>
  <c r="D1443" i="1"/>
  <c r="H1443" i="1" s="1"/>
  <c r="C1443" i="1"/>
  <c r="H1442" i="1"/>
  <c r="I1442" i="1" s="1"/>
  <c r="D1442" i="1"/>
  <c r="C1442" i="1"/>
  <c r="G1442" i="1" s="1"/>
  <c r="J1441" i="1"/>
  <c r="H1441" i="1"/>
  <c r="D1441" i="1"/>
  <c r="G1441" i="1" s="1"/>
  <c r="I1441" i="1" s="1"/>
  <c r="C1441" i="1"/>
  <c r="D1440" i="1"/>
  <c r="C1440" i="1"/>
  <c r="G1440" i="1" s="1"/>
  <c r="D1439" i="1"/>
  <c r="H1439" i="1" s="1"/>
  <c r="C1439" i="1"/>
  <c r="D1438" i="1"/>
  <c r="H1438" i="1" s="1"/>
  <c r="C1438" i="1"/>
  <c r="D1437" i="1"/>
  <c r="H1437" i="1" s="1"/>
  <c r="C1437" i="1"/>
  <c r="D1436" i="1"/>
  <c r="D1435"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D1275" i="1"/>
  <c r="C1275" i="1"/>
  <c r="H1275" i="1" s="1"/>
  <c r="H1274" i="1"/>
  <c r="G1274" i="1"/>
  <c r="D1274" i="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H1265" i="1"/>
  <c r="G1265" i="1"/>
  <c r="D1265" i="1"/>
  <c r="C1265"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H1243" i="1" s="1"/>
  <c r="C1243" i="1"/>
  <c r="H1242" i="1"/>
  <c r="G1242" i="1"/>
  <c r="D1242" i="1"/>
  <c r="C1242" i="1"/>
  <c r="D1241" i="1"/>
  <c r="C1241" i="1"/>
  <c r="D1240" i="1"/>
  <c r="H1240" i="1" s="1"/>
  <c r="C1240" i="1"/>
  <c r="H1239" i="1"/>
  <c r="G1239" i="1"/>
  <c r="D1239" i="1"/>
  <c r="C1239" i="1"/>
  <c r="H1238" i="1"/>
  <c r="G1238" i="1"/>
  <c r="D1238" i="1"/>
  <c r="C1238" i="1"/>
  <c r="D1237" i="1"/>
  <c r="H1237" i="1" s="1"/>
  <c r="C1237" i="1"/>
  <c r="D1236" i="1"/>
  <c r="H1236" i="1" s="1"/>
  <c r="C1236" i="1"/>
  <c r="G1236" i="1" s="1"/>
  <c r="H1235" i="1"/>
  <c r="D1235" i="1"/>
  <c r="C1235" i="1"/>
  <c r="G1235" i="1" s="1"/>
  <c r="H1234" i="1"/>
  <c r="G1234" i="1"/>
  <c r="D1234" i="1"/>
  <c r="C1234" i="1"/>
  <c r="D1233" i="1"/>
  <c r="C1233" i="1"/>
  <c r="D1232" i="1"/>
  <c r="G1232" i="1" s="1"/>
  <c r="C1232" i="1"/>
  <c r="H1231" i="1"/>
  <c r="G1231" i="1"/>
  <c r="D1231" i="1"/>
  <c r="C1231" i="1"/>
  <c r="H1230" i="1"/>
  <c r="G1230" i="1"/>
  <c r="D1230" i="1"/>
  <c r="C1230" i="1"/>
  <c r="G1229" i="1"/>
  <c r="D1229" i="1"/>
  <c r="C1229" i="1"/>
  <c r="H1229" i="1" s="1"/>
  <c r="D1228" i="1"/>
  <c r="G1228" i="1" s="1"/>
  <c r="C1228" i="1"/>
  <c r="D1227" i="1"/>
  <c r="H1227" i="1" s="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D1217" i="1"/>
  <c r="C1217" i="1"/>
  <c r="H1217" i="1" s="1"/>
  <c r="D1216" i="1"/>
  <c r="C1216" i="1"/>
  <c r="D1215" i="1"/>
  <c r="C1215" i="1"/>
  <c r="H1215" i="1" s="1"/>
  <c r="D1213" i="1"/>
  <c r="H1213" i="1" s="1"/>
  <c r="C1213" i="1"/>
  <c r="D1212" i="1"/>
  <c r="H1212" i="1" s="1"/>
  <c r="C1212" i="1"/>
  <c r="D1211" i="1"/>
  <c r="H1211" i="1" s="1"/>
  <c r="C1211" i="1"/>
  <c r="G1210" i="1"/>
  <c r="D1210" i="1"/>
  <c r="H1210" i="1" s="1"/>
  <c r="C1210" i="1"/>
  <c r="D1209" i="1"/>
  <c r="H1209" i="1" s="1"/>
  <c r="C1209" i="1"/>
  <c r="D1208" i="1"/>
  <c r="H1208" i="1" s="1"/>
  <c r="C1208" i="1"/>
  <c r="D1207" i="1"/>
  <c r="H1207" i="1" s="1"/>
  <c r="C1207" i="1"/>
  <c r="G1206" i="1"/>
  <c r="D1206" i="1"/>
  <c r="H1206" i="1" s="1"/>
  <c r="C1206" i="1"/>
  <c r="D1205" i="1"/>
  <c r="H1205" i="1" s="1"/>
  <c r="C1205" i="1"/>
  <c r="D1204" i="1"/>
  <c r="H1204" i="1" s="1"/>
  <c r="C1204" i="1"/>
  <c r="D1203" i="1"/>
  <c r="H1203" i="1" s="1"/>
  <c r="C1203" i="1"/>
  <c r="G1202" i="1"/>
  <c r="D1202" i="1"/>
  <c r="H1202" i="1" s="1"/>
  <c r="C1202" i="1"/>
  <c r="D1201" i="1"/>
  <c r="H1201" i="1" s="1"/>
  <c r="C1201" i="1"/>
  <c r="D1200" i="1"/>
  <c r="H1200" i="1" s="1"/>
  <c r="C1200" i="1"/>
  <c r="D1199" i="1"/>
  <c r="H1199" i="1" s="1"/>
  <c r="C1199" i="1"/>
  <c r="G1198" i="1"/>
  <c r="D1198" i="1"/>
  <c r="H1198" i="1" s="1"/>
  <c r="C1198" i="1"/>
  <c r="D1197" i="1"/>
  <c r="H1197" i="1" s="1"/>
  <c r="C1197" i="1"/>
  <c r="D1196" i="1"/>
  <c r="H1196" i="1" s="1"/>
  <c r="C1196" i="1"/>
  <c r="D1195" i="1"/>
  <c r="H1195" i="1" s="1"/>
  <c r="C1195" i="1"/>
  <c r="G1194" i="1"/>
  <c r="D1194" i="1"/>
  <c r="H1194" i="1" s="1"/>
  <c r="C1194" i="1"/>
  <c r="D1193" i="1"/>
  <c r="H1193" i="1" s="1"/>
  <c r="C1193" i="1"/>
  <c r="D1192" i="1"/>
  <c r="H1192" i="1" s="1"/>
  <c r="C1192" i="1"/>
  <c r="D1191" i="1"/>
  <c r="H1191" i="1" s="1"/>
  <c r="C1191" i="1"/>
  <c r="G1190" i="1"/>
  <c r="D1190" i="1"/>
  <c r="H1190" i="1" s="1"/>
  <c r="C1190" i="1"/>
  <c r="D1189" i="1"/>
  <c r="H1189" i="1" s="1"/>
  <c r="C1189" i="1"/>
  <c r="D1188" i="1"/>
  <c r="H1188" i="1" s="1"/>
  <c r="C1188" i="1"/>
  <c r="D1187" i="1"/>
  <c r="H1187" i="1" s="1"/>
  <c r="C1187" i="1"/>
  <c r="G1186" i="1"/>
  <c r="D1186" i="1"/>
  <c r="H1186" i="1" s="1"/>
  <c r="C1186" i="1"/>
  <c r="D1185" i="1"/>
  <c r="H1185" i="1" s="1"/>
  <c r="C1185" i="1"/>
  <c r="D1184" i="1"/>
  <c r="H1184" i="1" s="1"/>
  <c r="C1184" i="1"/>
  <c r="D1183" i="1"/>
  <c r="H1183" i="1" s="1"/>
  <c r="C1183" i="1"/>
  <c r="G1182" i="1"/>
  <c r="D1182" i="1"/>
  <c r="H1182" i="1" s="1"/>
  <c r="C1182" i="1"/>
  <c r="D1181" i="1"/>
  <c r="H1181" i="1" s="1"/>
  <c r="C1181" i="1"/>
  <c r="D1180" i="1"/>
  <c r="H1180" i="1" s="1"/>
  <c r="C1180" i="1"/>
  <c r="D1179" i="1"/>
  <c r="H1179" i="1" s="1"/>
  <c r="C1179" i="1"/>
  <c r="G1178" i="1"/>
  <c r="D1178" i="1"/>
  <c r="H1178" i="1" s="1"/>
  <c r="C1178" i="1"/>
  <c r="D1177" i="1"/>
  <c r="H1177" i="1" s="1"/>
  <c r="C1177" i="1"/>
  <c r="D1176" i="1"/>
  <c r="H1176" i="1" s="1"/>
  <c r="C1176" i="1"/>
  <c r="D1175" i="1"/>
  <c r="H1175" i="1" s="1"/>
  <c r="C1175" i="1"/>
  <c r="G1174" i="1"/>
  <c r="D1174" i="1"/>
  <c r="H1174" i="1" s="1"/>
  <c r="C1174" i="1"/>
  <c r="D1173" i="1"/>
  <c r="H1173" i="1" s="1"/>
  <c r="C1173" i="1"/>
  <c r="D1172" i="1"/>
  <c r="H1172" i="1" s="1"/>
  <c r="C1172" i="1"/>
  <c r="D1171" i="1"/>
  <c r="H1171" i="1" s="1"/>
  <c r="C1171" i="1"/>
  <c r="G1170" i="1"/>
  <c r="D1170" i="1"/>
  <c r="H1170" i="1" s="1"/>
  <c r="C1170" i="1"/>
  <c r="D1169" i="1"/>
  <c r="H1169" i="1" s="1"/>
  <c r="C1169" i="1"/>
  <c r="D1168" i="1"/>
  <c r="H1168" i="1" s="1"/>
  <c r="C1168" i="1"/>
  <c r="D1167" i="1"/>
  <c r="H1167" i="1" s="1"/>
  <c r="C1167" i="1"/>
  <c r="D1166" i="1"/>
  <c r="C1166" i="1"/>
  <c r="D1165" i="1"/>
  <c r="H1165" i="1" s="1"/>
  <c r="C1165" i="1"/>
  <c r="D1164" i="1"/>
  <c r="H1164" i="1" s="1"/>
  <c r="C1164" i="1"/>
  <c r="D1163" i="1"/>
  <c r="H1163" i="1" s="1"/>
  <c r="C1163" i="1"/>
  <c r="G1162" i="1"/>
  <c r="D1162" i="1"/>
  <c r="H1162" i="1" s="1"/>
  <c r="C1162" i="1"/>
  <c r="D1161" i="1"/>
  <c r="H1161" i="1" s="1"/>
  <c r="C1161" i="1"/>
  <c r="D1160" i="1"/>
  <c r="H1160" i="1" s="1"/>
  <c r="C1160" i="1"/>
  <c r="D1159" i="1"/>
  <c r="H1159" i="1" s="1"/>
  <c r="C1159" i="1"/>
  <c r="G1158" i="1"/>
  <c r="D1158" i="1"/>
  <c r="H1158" i="1" s="1"/>
  <c r="C1158" i="1"/>
  <c r="D1157" i="1"/>
  <c r="H1157" i="1" s="1"/>
  <c r="C1157" i="1"/>
  <c r="D1156" i="1"/>
  <c r="H1156" i="1" s="1"/>
  <c r="C1156" i="1"/>
  <c r="D1155" i="1"/>
  <c r="C1155" i="1"/>
  <c r="D1154" i="1"/>
  <c r="G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C1144" i="1"/>
  <c r="H1143" i="1"/>
  <c r="D1143" i="1"/>
  <c r="G1143" i="1" s="1"/>
  <c r="C1143" i="1"/>
  <c r="D1142" i="1"/>
  <c r="C1142" i="1"/>
  <c r="D1141" i="1"/>
  <c r="C1141" i="1"/>
  <c r="D1140" i="1"/>
  <c r="C1140" i="1"/>
  <c r="H1140" i="1" s="1"/>
  <c r="H1139" i="1"/>
  <c r="D1139" i="1"/>
  <c r="G1139" i="1" s="1"/>
  <c r="C1139" i="1"/>
  <c r="D1138" i="1"/>
  <c r="C1138" i="1"/>
  <c r="D1137" i="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G1111" i="1"/>
  <c r="D1111" i="1"/>
  <c r="H1111" i="1" s="1"/>
  <c r="C1111" i="1"/>
  <c r="D1110" i="1"/>
  <c r="C1110" i="1"/>
  <c r="G1109" i="1"/>
  <c r="D1109" i="1"/>
  <c r="H1109" i="1" s="1"/>
  <c r="C1109" i="1"/>
  <c r="D1108" i="1"/>
  <c r="H1108" i="1" s="1"/>
  <c r="C1108" i="1"/>
  <c r="G1107" i="1"/>
  <c r="D1107" i="1"/>
  <c r="H1107" i="1" s="1"/>
  <c r="C1107" i="1"/>
  <c r="D1106" i="1"/>
  <c r="C1106" i="1"/>
  <c r="G1105" i="1"/>
  <c r="D1105" i="1"/>
  <c r="H1105" i="1" s="1"/>
  <c r="C1105" i="1"/>
  <c r="D1104" i="1"/>
  <c r="H1104" i="1" s="1"/>
  <c r="C1104" i="1"/>
  <c r="G1103" i="1"/>
  <c r="D1103" i="1"/>
  <c r="H1103" i="1" s="1"/>
  <c r="C1103" i="1"/>
  <c r="D1102" i="1"/>
  <c r="C1102" i="1"/>
  <c r="G1101" i="1"/>
  <c r="D1101" i="1"/>
  <c r="H1101" i="1" s="1"/>
  <c r="C1101" i="1"/>
  <c r="D1100" i="1"/>
  <c r="H1100" i="1" s="1"/>
  <c r="C1100" i="1"/>
  <c r="G1099" i="1"/>
  <c r="D1099" i="1"/>
  <c r="H1099" i="1" s="1"/>
  <c r="C1099" i="1"/>
  <c r="D1098" i="1"/>
  <c r="C1098" i="1"/>
  <c r="G1097" i="1"/>
  <c r="D1097" i="1"/>
  <c r="H1097" i="1" s="1"/>
  <c r="C1097" i="1"/>
  <c r="D1096" i="1"/>
  <c r="H1096" i="1" s="1"/>
  <c r="C1096" i="1"/>
  <c r="G1095" i="1"/>
  <c r="D1095" i="1"/>
  <c r="H1095" i="1" s="1"/>
  <c r="C1095" i="1"/>
  <c r="D1094" i="1"/>
  <c r="C1094" i="1"/>
  <c r="G1093" i="1"/>
  <c r="D1093" i="1"/>
  <c r="H1093" i="1" s="1"/>
  <c r="C1093" i="1"/>
  <c r="D1092" i="1"/>
  <c r="H1092" i="1" s="1"/>
  <c r="C1092" i="1"/>
  <c r="G1091" i="1"/>
  <c r="D1091" i="1"/>
  <c r="H1091" i="1" s="1"/>
  <c r="C1091" i="1"/>
  <c r="D1090" i="1"/>
  <c r="C1090" i="1"/>
  <c r="G1089" i="1"/>
  <c r="D1089" i="1"/>
  <c r="H1089" i="1" s="1"/>
  <c r="C1089" i="1"/>
  <c r="D1088" i="1"/>
  <c r="H1088" i="1" s="1"/>
  <c r="C1088" i="1"/>
  <c r="G1087" i="1"/>
  <c r="D1087" i="1"/>
  <c r="H1087" i="1" s="1"/>
  <c r="C1087" i="1"/>
  <c r="D1086" i="1"/>
  <c r="C1086" i="1"/>
  <c r="G1085" i="1"/>
  <c r="D1085" i="1"/>
  <c r="H1085" i="1" s="1"/>
  <c r="C1085" i="1"/>
  <c r="D1084" i="1"/>
  <c r="H1084" i="1" s="1"/>
  <c r="C1084" i="1"/>
  <c r="G1083" i="1"/>
  <c r="D1083" i="1"/>
  <c r="H1083" i="1" s="1"/>
  <c r="C1083" i="1"/>
  <c r="D1082" i="1"/>
  <c r="C1082" i="1"/>
  <c r="G1081" i="1"/>
  <c r="D1081" i="1"/>
  <c r="H1081" i="1" s="1"/>
  <c r="C1081" i="1"/>
  <c r="D1080" i="1"/>
  <c r="H1080" i="1" s="1"/>
  <c r="C1080" i="1"/>
  <c r="G1079" i="1"/>
  <c r="D1079" i="1"/>
  <c r="H1079" i="1" s="1"/>
  <c r="C1079" i="1"/>
  <c r="D1078" i="1"/>
  <c r="C1078" i="1"/>
  <c r="G1077" i="1"/>
  <c r="D1077" i="1"/>
  <c r="H1077" i="1" s="1"/>
  <c r="C1077" i="1"/>
  <c r="D1076" i="1"/>
  <c r="H1076" i="1" s="1"/>
  <c r="C1076" i="1"/>
  <c r="G1075" i="1"/>
  <c r="D1075" i="1"/>
  <c r="H1075" i="1" s="1"/>
  <c r="C1075" i="1"/>
  <c r="D1074" i="1"/>
  <c r="C1074" i="1"/>
  <c r="G1073" i="1"/>
  <c r="D1073" i="1"/>
  <c r="H1073" i="1" s="1"/>
  <c r="C1073" i="1"/>
  <c r="D1072" i="1"/>
  <c r="H1072" i="1" s="1"/>
  <c r="C1072" i="1"/>
  <c r="G1071" i="1"/>
  <c r="D1071" i="1"/>
  <c r="H1071" i="1" s="1"/>
  <c r="C1071" i="1"/>
  <c r="D1070" i="1"/>
  <c r="C1070" i="1"/>
  <c r="G1069" i="1"/>
  <c r="D1069" i="1"/>
  <c r="H1069" i="1" s="1"/>
  <c r="C1069" i="1"/>
  <c r="D1068" i="1"/>
  <c r="H1068" i="1" s="1"/>
  <c r="C1068" i="1"/>
  <c r="G1067" i="1"/>
  <c r="D1067" i="1"/>
  <c r="H1067" i="1" s="1"/>
  <c r="C1067" i="1"/>
  <c r="D1066" i="1"/>
  <c r="C1066" i="1"/>
  <c r="D1064" i="1"/>
  <c r="C1064" i="1"/>
  <c r="D1063" i="1"/>
  <c r="C1063" i="1"/>
  <c r="D1062" i="1"/>
  <c r="C1062" i="1"/>
  <c r="D1061" i="1"/>
  <c r="C1061" i="1"/>
  <c r="D1060" i="1"/>
  <c r="C1060" i="1"/>
  <c r="D1059" i="1"/>
  <c r="C1059" i="1"/>
  <c r="D1058" i="1"/>
  <c r="C1058" i="1"/>
  <c r="D1057" i="1"/>
  <c r="C1057" i="1"/>
  <c r="D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G1045" i="1"/>
  <c r="D1045" i="1"/>
  <c r="C1045" i="1"/>
  <c r="H1044" i="1"/>
  <c r="G1044" i="1"/>
  <c r="D1044" i="1"/>
  <c r="C1044" i="1"/>
  <c r="H1043" i="1"/>
  <c r="G1043" i="1"/>
  <c r="D1043" i="1"/>
  <c r="C1043" i="1"/>
  <c r="H1042" i="1"/>
  <c r="D1042" i="1"/>
  <c r="G1042" i="1" s="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D1032" i="1"/>
  <c r="C1032" i="1"/>
  <c r="D1031" i="1"/>
  <c r="H1031" i="1" s="1"/>
  <c r="C1031" i="1"/>
  <c r="C1030" i="1"/>
  <c r="H1029" i="1"/>
  <c r="G1029" i="1"/>
  <c r="D1029" i="1"/>
  <c r="C1029" i="1"/>
  <c r="H1028" i="1"/>
  <c r="D1028" i="1"/>
  <c r="C1028" i="1"/>
  <c r="G1028" i="1" s="1"/>
  <c r="H1027" i="1"/>
  <c r="G1027" i="1"/>
  <c r="D1027" i="1"/>
  <c r="C1027" i="1"/>
  <c r="H1026" i="1"/>
  <c r="G1026" i="1"/>
  <c r="D1026" i="1"/>
  <c r="C1026"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C1008" i="1"/>
  <c r="H1008" i="1" s="1"/>
  <c r="D1007" i="1"/>
  <c r="C1007" i="1"/>
  <c r="H1007" i="1" s="1"/>
  <c r="D1006" i="1"/>
  <c r="C1006" i="1"/>
  <c r="H1006" i="1" s="1"/>
  <c r="H1005" i="1"/>
  <c r="G1005" i="1"/>
  <c r="D1005" i="1"/>
  <c r="C1005" i="1"/>
  <c r="D1004" i="1"/>
  <c r="C1004" i="1"/>
  <c r="H1003" i="1"/>
  <c r="G1003" i="1"/>
  <c r="D1003" i="1"/>
  <c r="C1003" i="1"/>
  <c r="D1002" i="1"/>
  <c r="C1002" i="1"/>
  <c r="H1001" i="1"/>
  <c r="D1001" i="1"/>
  <c r="C1001" i="1"/>
  <c r="G1001" i="1" s="1"/>
  <c r="D1000" i="1"/>
  <c r="C1000" i="1"/>
  <c r="H1000" i="1" s="1"/>
  <c r="D999" i="1"/>
  <c r="C999" i="1"/>
  <c r="H999" i="1" s="1"/>
  <c r="D998" i="1"/>
  <c r="C998" i="1"/>
  <c r="D997" i="1"/>
  <c r="C997" i="1"/>
  <c r="D996" i="1"/>
  <c r="C996" i="1"/>
  <c r="D995" i="1"/>
  <c r="C995" i="1"/>
  <c r="H995" i="1" s="1"/>
  <c r="H994" i="1"/>
  <c r="G994" i="1"/>
  <c r="D994" i="1"/>
  <c r="C994" i="1"/>
  <c r="D993" i="1"/>
  <c r="C993" i="1"/>
  <c r="D992" i="1"/>
  <c r="C992" i="1"/>
  <c r="H992" i="1" s="1"/>
  <c r="D991" i="1"/>
  <c r="C991" i="1"/>
  <c r="G989" i="1"/>
  <c r="D989" i="1"/>
  <c r="H989" i="1" s="1"/>
  <c r="C989" i="1"/>
  <c r="D988" i="1"/>
  <c r="C988" i="1"/>
  <c r="G987" i="1"/>
  <c r="D987" i="1"/>
  <c r="H987" i="1" s="1"/>
  <c r="C987" i="1"/>
  <c r="D986" i="1"/>
  <c r="C986" i="1"/>
  <c r="G986" i="1" s="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D939" i="1"/>
  <c r="C939" i="1"/>
  <c r="H938" i="1"/>
  <c r="D938" i="1"/>
  <c r="G938" i="1" s="1"/>
  <c r="C938" i="1"/>
  <c r="H937" i="1"/>
  <c r="D937" i="1"/>
  <c r="G937" i="1" s="1"/>
  <c r="C937" i="1"/>
  <c r="H936" i="1"/>
  <c r="D936" i="1"/>
  <c r="G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D898" i="1"/>
  <c r="H898" i="1" s="1"/>
  <c r="C898" i="1"/>
  <c r="G897" i="1"/>
  <c r="D897" i="1"/>
  <c r="H897" i="1" s="1"/>
  <c r="C897" i="1"/>
  <c r="D896" i="1"/>
  <c r="H896" i="1" s="1"/>
  <c r="C896" i="1"/>
  <c r="G895" i="1"/>
  <c r="D895" i="1"/>
  <c r="H895" i="1" s="1"/>
  <c r="C895" i="1"/>
  <c r="D894" i="1"/>
  <c r="H894" i="1" s="1"/>
  <c r="C894" i="1"/>
  <c r="G893" i="1"/>
  <c r="D893" i="1"/>
  <c r="H893" i="1" s="1"/>
  <c r="C893" i="1"/>
  <c r="D892" i="1"/>
  <c r="H892" i="1" s="1"/>
  <c r="C892" i="1"/>
  <c r="G891" i="1"/>
  <c r="D891" i="1"/>
  <c r="H891" i="1" s="1"/>
  <c r="C891" i="1"/>
  <c r="D890" i="1"/>
  <c r="H890" i="1" s="1"/>
  <c r="C890" i="1"/>
  <c r="G889" i="1"/>
  <c r="D889" i="1"/>
  <c r="H889" i="1" s="1"/>
  <c r="C889" i="1"/>
  <c r="D888" i="1"/>
  <c r="H888" i="1" s="1"/>
  <c r="C888" i="1"/>
  <c r="G887" i="1"/>
  <c r="D887" i="1"/>
  <c r="H887" i="1" s="1"/>
  <c r="C887" i="1"/>
  <c r="D886" i="1"/>
  <c r="H886" i="1" s="1"/>
  <c r="C886" i="1"/>
  <c r="G885" i="1"/>
  <c r="D885" i="1"/>
  <c r="H885" i="1" s="1"/>
  <c r="C885" i="1"/>
  <c r="D884" i="1"/>
  <c r="H884" i="1" s="1"/>
  <c r="C884" i="1"/>
  <c r="G883" i="1"/>
  <c r="D883" i="1"/>
  <c r="H883" i="1" s="1"/>
  <c r="C883" i="1"/>
  <c r="D882" i="1"/>
  <c r="H882" i="1" s="1"/>
  <c r="C882" i="1"/>
  <c r="G881" i="1"/>
  <c r="D881" i="1"/>
  <c r="H881" i="1" s="1"/>
  <c r="C881" i="1"/>
  <c r="D880" i="1"/>
  <c r="H880" i="1" s="1"/>
  <c r="C880" i="1"/>
  <c r="G879" i="1"/>
  <c r="D879" i="1"/>
  <c r="H879" i="1" s="1"/>
  <c r="C879" i="1"/>
  <c r="D878" i="1"/>
  <c r="H878" i="1" s="1"/>
  <c r="C878" i="1"/>
  <c r="G877" i="1"/>
  <c r="D877" i="1"/>
  <c r="H877" i="1" s="1"/>
  <c r="C877" i="1"/>
  <c r="D876" i="1"/>
  <c r="H876" i="1" s="1"/>
  <c r="C876" i="1"/>
  <c r="G875" i="1"/>
  <c r="D875" i="1"/>
  <c r="H875" i="1" s="1"/>
  <c r="C875" i="1"/>
  <c r="D874" i="1"/>
  <c r="H874" i="1" s="1"/>
  <c r="C874" i="1"/>
  <c r="G873" i="1"/>
  <c r="D873" i="1"/>
  <c r="H873" i="1" s="1"/>
  <c r="C873" i="1"/>
  <c r="D872" i="1"/>
  <c r="H872" i="1" s="1"/>
  <c r="C872" i="1"/>
  <c r="G871" i="1"/>
  <c r="D871" i="1"/>
  <c r="H871" i="1" s="1"/>
  <c r="C871" i="1"/>
  <c r="D870" i="1"/>
  <c r="H870" i="1" s="1"/>
  <c r="C870" i="1"/>
  <c r="G869" i="1"/>
  <c r="D869" i="1"/>
  <c r="H869" i="1" s="1"/>
  <c r="C869" i="1"/>
  <c r="D868" i="1"/>
  <c r="H868" i="1" s="1"/>
  <c r="C868" i="1"/>
  <c r="G867" i="1"/>
  <c r="D867" i="1"/>
  <c r="H867" i="1" s="1"/>
  <c r="C867" i="1"/>
  <c r="D866" i="1"/>
  <c r="H866" i="1" s="1"/>
  <c r="C866" i="1"/>
  <c r="G865" i="1"/>
  <c r="D865" i="1"/>
  <c r="H865" i="1" s="1"/>
  <c r="C865" i="1"/>
  <c r="D864" i="1"/>
  <c r="H864" i="1" s="1"/>
  <c r="C864" i="1"/>
  <c r="G863" i="1"/>
  <c r="D863" i="1"/>
  <c r="H863" i="1" s="1"/>
  <c r="C863"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D820" i="1"/>
  <c r="H820" i="1" s="1"/>
  <c r="C820" i="1"/>
  <c r="G819" i="1"/>
  <c r="D819" i="1"/>
  <c r="H819" i="1" s="1"/>
  <c r="C819" i="1"/>
  <c r="D818" i="1"/>
  <c r="H818" i="1" s="1"/>
  <c r="C818" i="1"/>
  <c r="G817" i="1"/>
  <c r="D817" i="1"/>
  <c r="H817" i="1" s="1"/>
  <c r="C817" i="1"/>
  <c r="D816" i="1"/>
  <c r="H816" i="1" s="1"/>
  <c r="C816" i="1"/>
  <c r="G815" i="1"/>
  <c r="D815" i="1"/>
  <c r="H815" i="1" s="1"/>
  <c r="C815" i="1"/>
  <c r="D814" i="1"/>
  <c r="H814" i="1" s="1"/>
  <c r="C814" i="1"/>
  <c r="G813" i="1"/>
  <c r="D813" i="1"/>
  <c r="H813" i="1" s="1"/>
  <c r="C813" i="1"/>
  <c r="D812" i="1"/>
  <c r="H812" i="1" s="1"/>
  <c r="C812" i="1"/>
  <c r="G811" i="1"/>
  <c r="D811" i="1"/>
  <c r="H811" i="1" s="1"/>
  <c r="C811" i="1"/>
  <c r="D810" i="1"/>
  <c r="H810" i="1" s="1"/>
  <c r="C810" i="1"/>
  <c r="G809" i="1"/>
  <c r="D809" i="1"/>
  <c r="H809" i="1" s="1"/>
  <c r="C809" i="1"/>
  <c r="D808" i="1"/>
  <c r="H808" i="1" s="1"/>
  <c r="C808" i="1"/>
  <c r="G807" i="1"/>
  <c r="D807" i="1"/>
  <c r="H807" i="1" s="1"/>
  <c r="C807" i="1"/>
  <c r="D806" i="1"/>
  <c r="H806" i="1" s="1"/>
  <c r="C806" i="1"/>
  <c r="G805" i="1"/>
  <c r="D805" i="1"/>
  <c r="H805" i="1" s="1"/>
  <c r="C805" i="1"/>
  <c r="D804" i="1"/>
  <c r="H804" i="1" s="1"/>
  <c r="C804" i="1"/>
  <c r="G803" i="1"/>
  <c r="D803" i="1"/>
  <c r="H803" i="1" s="1"/>
  <c r="C803" i="1"/>
  <c r="D802" i="1"/>
  <c r="H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D718" i="1"/>
  <c r="G718" i="1" s="1"/>
  <c r="C718" i="1"/>
  <c r="D717" i="1"/>
  <c r="C717" i="1"/>
  <c r="H716" i="1"/>
  <c r="D716" i="1"/>
  <c r="G716" i="1" s="1"/>
  <c r="C716" i="1"/>
  <c r="D715" i="1"/>
  <c r="C715" i="1"/>
  <c r="H714" i="1"/>
  <c r="D714" i="1"/>
  <c r="G714" i="1" s="1"/>
  <c r="C714" i="1"/>
  <c r="D713" i="1"/>
  <c r="C713" i="1"/>
  <c r="H713" i="1" s="1"/>
  <c r="H712" i="1"/>
  <c r="D712" i="1"/>
  <c r="C712" i="1"/>
  <c r="D711" i="1"/>
  <c r="C711" i="1"/>
  <c r="D710" i="1"/>
  <c r="G710" i="1" s="1"/>
  <c r="C710" i="1"/>
  <c r="D709" i="1"/>
  <c r="C709" i="1"/>
  <c r="H708" i="1"/>
  <c r="D708" i="1"/>
  <c r="G708" i="1" s="1"/>
  <c r="C708" i="1"/>
  <c r="H707" i="1"/>
  <c r="D707" i="1"/>
  <c r="G707" i="1" s="1"/>
  <c r="C707" i="1"/>
  <c r="H706" i="1"/>
  <c r="D706" i="1"/>
  <c r="G706" i="1" s="1"/>
  <c r="C706" i="1"/>
  <c r="H705" i="1"/>
  <c r="D705" i="1"/>
  <c r="G705" i="1" s="1"/>
  <c r="C705" i="1"/>
  <c r="H704" i="1"/>
  <c r="D704" i="1"/>
  <c r="G704" i="1" s="1"/>
  <c r="C704"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C649" i="1"/>
  <c r="H649" i="1" s="1"/>
  <c r="H648" i="1"/>
  <c r="D648" i="1"/>
  <c r="G648" i="1" s="1"/>
  <c r="C648" i="1"/>
  <c r="D647" i="1"/>
  <c r="H647" i="1" s="1"/>
  <c r="C647" i="1"/>
  <c r="H646" i="1"/>
  <c r="D646" i="1"/>
  <c r="G646" i="1" s="1"/>
  <c r="C646" i="1"/>
  <c r="D645" i="1"/>
  <c r="C645" i="1"/>
  <c r="D644" i="1"/>
  <c r="C644" i="1"/>
  <c r="D643" i="1"/>
  <c r="C643" i="1"/>
  <c r="H642" i="1"/>
  <c r="D642" i="1"/>
  <c r="G642" i="1" s="1"/>
  <c r="C642" i="1"/>
  <c r="H641" i="1"/>
  <c r="D641" i="1"/>
  <c r="G641" i="1" s="1"/>
  <c r="C641" i="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1" i="1"/>
  <c r="H406" i="1"/>
  <c r="G406" i="1"/>
  <c r="D406" i="1"/>
  <c r="C406" i="1"/>
  <c r="H405" i="1"/>
  <c r="D405" i="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C388" i="1"/>
  <c r="H387" i="1"/>
  <c r="G387"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C369" i="1"/>
  <c r="H369" i="1" s="1"/>
  <c r="D368" i="1"/>
  <c r="C368" i="1"/>
  <c r="H368" i="1" s="1"/>
  <c r="D367" i="1"/>
  <c r="C367" i="1"/>
  <c r="D366" i="1"/>
  <c r="H366" i="1" s="1"/>
  <c r="C366" i="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H292" i="1" s="1"/>
  <c r="D291" i="1"/>
  <c r="C291" i="1"/>
  <c r="D290" i="1"/>
  <c r="H290" i="1" s="1"/>
  <c r="C290" i="1"/>
  <c r="G289" i="1"/>
  <c r="D289" i="1"/>
  <c r="H289" i="1" s="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D190" i="1"/>
  <c r="C190" i="1"/>
  <c r="H190" i="1" s="1"/>
  <c r="D189" i="1"/>
  <c r="H189" i="1" s="1"/>
  <c r="C189" i="1"/>
  <c r="D188" i="1"/>
  <c r="H188" i="1" s="1"/>
  <c r="C188" i="1"/>
  <c r="H187" i="1"/>
  <c r="D187" i="1"/>
  <c r="G187" i="1" s="1"/>
  <c r="C187" i="1"/>
  <c r="H186" i="1"/>
  <c r="D186" i="1"/>
  <c r="G186" i="1" s="1"/>
  <c r="C186" i="1"/>
  <c r="G185" i="1"/>
  <c r="D185" i="1"/>
  <c r="C185" i="1"/>
  <c r="D184" i="1"/>
  <c r="C184" i="1"/>
  <c r="G184" i="1" s="1"/>
  <c r="D183" i="1"/>
  <c r="H183" i="1" s="1"/>
  <c r="C183" i="1"/>
  <c r="G182" i="1"/>
  <c r="D182" i="1"/>
  <c r="C182" i="1"/>
  <c r="H182" i="1" s="1"/>
  <c r="D181" i="1"/>
  <c r="C181" i="1"/>
  <c r="D180" i="1"/>
  <c r="C180" i="1"/>
  <c r="G180" i="1" s="1"/>
  <c r="H179" i="1"/>
  <c r="D179" i="1"/>
  <c r="C179" i="1"/>
  <c r="D178" i="1"/>
  <c r="H178" i="1" s="1"/>
  <c r="C178" i="1"/>
  <c r="D177" i="1"/>
  <c r="C177" i="1"/>
  <c r="H176" i="1"/>
  <c r="D176" i="1"/>
  <c r="C176" i="1"/>
  <c r="D175" i="1"/>
  <c r="C175" i="1"/>
  <c r="D174" i="1"/>
  <c r="C174" i="1"/>
  <c r="G174" i="1" s="1"/>
  <c r="D173" i="1"/>
  <c r="C173" i="1"/>
  <c r="D172" i="1"/>
  <c r="C172" i="1"/>
  <c r="D171" i="1"/>
  <c r="C171" i="1"/>
  <c r="D170" i="1"/>
  <c r="C170" i="1"/>
  <c r="G169" i="1"/>
  <c r="D169" i="1"/>
  <c r="C169" i="1"/>
  <c r="H169" i="1" s="1"/>
  <c r="D168" i="1"/>
  <c r="C168" i="1"/>
  <c r="H168" i="1" s="1"/>
  <c r="D167" i="1"/>
  <c r="G167" i="1" s="1"/>
  <c r="C167" i="1"/>
  <c r="D166" i="1"/>
  <c r="G166" i="1" s="1"/>
  <c r="C166" i="1"/>
  <c r="G164" i="1"/>
  <c r="D164" i="1"/>
  <c r="H164" i="1" s="1"/>
  <c r="C164" i="1"/>
  <c r="D163" i="1"/>
  <c r="G163" i="1" s="1"/>
  <c r="C163" i="1"/>
  <c r="H162" i="1"/>
  <c r="D162" i="1"/>
  <c r="G162" i="1" s="1"/>
  <c r="C162" i="1"/>
  <c r="D161" i="1"/>
  <c r="H161" i="1" s="1"/>
  <c r="C161" i="1"/>
  <c r="D160" i="1"/>
  <c r="C160" i="1"/>
  <c r="H158" i="1"/>
  <c r="G158" i="1"/>
  <c r="D158" i="1"/>
  <c r="C158" i="1"/>
  <c r="H157" i="1"/>
  <c r="D157" i="1"/>
  <c r="C157" i="1"/>
  <c r="G157" i="1" s="1"/>
  <c r="H156" i="1"/>
  <c r="G156" i="1"/>
  <c r="D156" i="1"/>
  <c r="C156" i="1"/>
  <c r="D154" i="1"/>
  <c r="G154" i="1" s="1"/>
  <c r="C154" i="1"/>
  <c r="D153" i="1"/>
  <c r="C153" i="1"/>
  <c r="H152" i="1"/>
  <c r="G152" i="1"/>
  <c r="D152" i="1"/>
  <c r="C152" i="1"/>
  <c r="H151" i="1"/>
  <c r="G151" i="1"/>
  <c r="D151" i="1"/>
  <c r="C151" i="1"/>
  <c r="D150" i="1"/>
  <c r="C150" i="1"/>
  <c r="H150" i="1" s="1"/>
  <c r="D149" i="1"/>
  <c r="C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G134" i="1" s="1"/>
  <c r="C134" i="1"/>
  <c r="H133" i="1"/>
  <c r="G133" i="1"/>
  <c r="D133" i="1"/>
  <c r="C133"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G120"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G113" i="1" s="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9" i="1" s="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H58" i="1"/>
  <c r="D58" i="1"/>
  <c r="C58" i="1"/>
  <c r="G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14" i="1" l="1"/>
  <c r="G1240" i="1"/>
  <c r="G1243" i="1"/>
  <c r="H1241" i="1"/>
  <c r="H1266" i="1"/>
  <c r="H1264" i="1"/>
  <c r="G1273" i="1"/>
  <c r="G1237" i="1"/>
  <c r="H1233" i="1"/>
  <c r="H1232" i="1"/>
  <c r="E280" i="9"/>
  <c r="B280" i="9" s="1"/>
  <c r="H1228" i="1"/>
  <c r="G1227" i="1"/>
  <c r="E279" i="9"/>
  <c r="B279" i="9" s="1"/>
  <c r="F164" i="5"/>
  <c r="E288" i="9"/>
  <c r="B288" i="9" s="1"/>
  <c r="G290" i="1"/>
  <c r="H413" i="1"/>
  <c r="F418" i="4"/>
  <c r="G411" i="1"/>
  <c r="E643" i="4"/>
  <c r="D637" i="1" s="1"/>
  <c r="H637" i="1" s="1"/>
  <c r="G1244" i="1"/>
  <c r="C1576" i="1"/>
  <c r="G1576" i="1" s="1"/>
  <c r="G1509" i="1"/>
  <c r="H1216" i="1"/>
  <c r="E290" i="9"/>
  <c r="B290" i="9" s="1"/>
  <c r="G1166" i="1"/>
  <c r="H1142" i="1"/>
  <c r="H1141" i="1"/>
  <c r="H1138" i="1"/>
  <c r="H1137" i="1"/>
  <c r="E287" i="9"/>
  <c r="B287" i="9" s="1"/>
  <c r="F63" i="5"/>
  <c r="H1032" i="1"/>
  <c r="F52" i="5"/>
  <c r="H1030" i="1"/>
  <c r="G1031" i="1"/>
  <c r="F45" i="5"/>
  <c r="H1025" i="1"/>
  <c r="G1023" i="1"/>
  <c r="H996" i="1"/>
  <c r="H1004" i="1"/>
  <c r="H1002" i="1"/>
  <c r="H998" i="1"/>
  <c r="E12" i="5"/>
  <c r="D990" i="1" s="1"/>
  <c r="F19" i="5"/>
  <c r="H997" i="1"/>
  <c r="F13" i="5"/>
  <c r="H993" i="1"/>
  <c r="H991" i="1"/>
  <c r="H1577" i="1"/>
  <c r="G1579" i="1"/>
  <c r="G1491" i="1"/>
  <c r="D24" i="8"/>
  <c r="C1499" i="1" s="1"/>
  <c r="H1499" i="1" s="1"/>
  <c r="G1503" i="1"/>
  <c r="G1501" i="1"/>
  <c r="H1492" i="1"/>
  <c r="C1483" i="1"/>
  <c r="H1483" i="1" s="1"/>
  <c r="H1490" i="1"/>
  <c r="G1481" i="1"/>
  <c r="H153" i="1"/>
  <c r="H291" i="1"/>
  <c r="H718" i="1"/>
  <c r="H717" i="1"/>
  <c r="H715" i="1"/>
  <c r="H711" i="1"/>
  <c r="H710" i="1"/>
  <c r="H709" i="1"/>
  <c r="H703" i="1"/>
  <c r="H662" i="1"/>
  <c r="H644" i="1"/>
  <c r="H643" i="1"/>
  <c r="H645" i="1"/>
  <c r="H386" i="1"/>
  <c r="F391" i="4"/>
  <c r="H388" i="1"/>
  <c r="G371" i="1"/>
  <c r="H367" i="1"/>
  <c r="G366" i="1"/>
  <c r="E363" i="4"/>
  <c r="D358" i="1" s="1"/>
  <c r="F369" i="4"/>
  <c r="H364" i="1"/>
  <c r="G365" i="1"/>
  <c r="E350" i="4"/>
  <c r="D345" i="1" s="1"/>
  <c r="E298" i="4"/>
  <c r="D307" i="1"/>
  <c r="F312" i="4"/>
  <c r="G259" i="1"/>
  <c r="G270" i="1"/>
  <c r="G269" i="1"/>
  <c r="F210" i="4"/>
  <c r="F196" i="4"/>
  <c r="G190" i="1"/>
  <c r="G189" i="1"/>
  <c r="G188" i="1"/>
  <c r="E46" i="9"/>
  <c r="B46" i="9" s="1"/>
  <c r="H185" i="1"/>
  <c r="F188" i="4"/>
  <c r="E45" i="9"/>
  <c r="B45" i="9" s="1"/>
  <c r="G183" i="1"/>
  <c r="F220" i="9"/>
  <c r="B220" i="9" s="1"/>
  <c r="G181" i="1"/>
  <c r="G179" i="1"/>
  <c r="E42" i="9"/>
  <c r="B42" i="9" s="1"/>
  <c r="G178" i="1"/>
  <c r="G177" i="1"/>
  <c r="G160" i="1"/>
  <c r="G171" i="1"/>
  <c r="G176" i="1"/>
  <c r="G175" i="1"/>
  <c r="G173" i="1"/>
  <c r="F177" i="4"/>
  <c r="G172" i="1"/>
  <c r="H170" i="1"/>
  <c r="H167" i="1"/>
  <c r="H166" i="1"/>
  <c r="F169" i="4"/>
  <c r="E163" i="4"/>
  <c r="D159" i="1" s="1"/>
  <c r="H163" i="1"/>
  <c r="E40" i="9"/>
  <c r="B40" i="9" s="1"/>
  <c r="F164" i="4"/>
  <c r="H160" i="1"/>
  <c r="G161" i="1"/>
  <c r="E152" i="4"/>
  <c r="D148" i="1" s="1"/>
  <c r="G148" i="1" s="1"/>
  <c r="H154" i="1"/>
  <c r="G149" i="1"/>
  <c r="F153" i="4"/>
  <c r="H146" i="1"/>
  <c r="H134" i="1"/>
  <c r="H132" i="1"/>
  <c r="E133" i="4"/>
  <c r="D129" i="1" s="1"/>
  <c r="G123" i="1"/>
  <c r="G121" i="1"/>
  <c r="G108" i="1"/>
  <c r="E37" i="9"/>
  <c r="B37" i="9" s="1"/>
  <c r="H78" i="1"/>
  <c r="H81" i="1"/>
  <c r="F82" i="4"/>
  <c r="E27" i="9"/>
  <c r="B27" i="9" s="1"/>
  <c r="G59" i="1"/>
  <c r="E283" i="9"/>
  <c r="B283" i="9" s="1"/>
  <c r="F216" i="9"/>
  <c r="B216" i="9" s="1"/>
  <c r="E284" i="9"/>
  <c r="B284" i="9" s="1"/>
  <c r="G1278" i="1"/>
  <c r="G1275" i="1"/>
  <c r="G1241" i="1"/>
  <c r="G1233" i="1"/>
  <c r="C1222" i="1"/>
  <c r="G1215" i="1"/>
  <c r="G1216" i="1"/>
  <c r="G1217" i="1"/>
  <c r="H1166" i="1"/>
  <c r="H1154" i="1"/>
  <c r="H1155" i="1"/>
  <c r="G1144" i="1"/>
  <c r="G1142" i="1"/>
  <c r="G1141" i="1"/>
  <c r="G1140" i="1"/>
  <c r="G1138" i="1"/>
  <c r="G1137" i="1"/>
  <c r="G1030" i="1"/>
  <c r="G1032" i="1"/>
  <c r="G1025" i="1"/>
  <c r="G1012" i="1"/>
  <c r="G1007" i="1"/>
  <c r="G1008" i="1"/>
  <c r="G1006" i="1"/>
  <c r="G1004" i="1"/>
  <c r="G1002" i="1"/>
  <c r="G1000" i="1"/>
  <c r="G999" i="1"/>
  <c r="G997" i="1"/>
  <c r="G998" i="1"/>
  <c r="G996" i="1"/>
  <c r="G995" i="1"/>
  <c r="G993" i="1"/>
  <c r="G991" i="1"/>
  <c r="G992" i="1"/>
  <c r="H986" i="1"/>
  <c r="G717" i="1"/>
  <c r="G715" i="1"/>
  <c r="G713" i="1"/>
  <c r="G712" i="1"/>
  <c r="G711" i="1"/>
  <c r="E39" i="9"/>
  <c r="B39" i="9" s="1"/>
  <c r="G709" i="1"/>
  <c r="G644" i="1"/>
  <c r="G645" i="1"/>
  <c r="G649" i="1"/>
  <c r="G647" i="1"/>
  <c r="E274" i="9"/>
  <c r="B274" i="9" s="1"/>
  <c r="G643" i="1"/>
  <c r="C412" i="1"/>
  <c r="G412" i="1" s="1"/>
  <c r="G386" i="1"/>
  <c r="G388" i="1"/>
  <c r="G369" i="1"/>
  <c r="G368" i="1"/>
  <c r="G364" i="1"/>
  <c r="G367" i="1"/>
  <c r="G292" i="1"/>
  <c r="G291" i="1"/>
  <c r="G413" i="1"/>
  <c r="H288" i="1"/>
  <c r="H411" i="1"/>
  <c r="H412" i="1"/>
  <c r="E273" i="9"/>
  <c r="B273" i="9" s="1"/>
  <c r="H259" i="1"/>
  <c r="H269" i="1"/>
  <c r="H270" i="1"/>
  <c r="H184" i="1"/>
  <c r="H181" i="1"/>
  <c r="H180" i="1"/>
  <c r="E43" i="9"/>
  <c r="B43" i="9" s="1"/>
  <c r="F219" i="9"/>
  <c r="B219" i="9" s="1"/>
  <c r="H177" i="1"/>
  <c r="H175" i="1"/>
  <c r="H173" i="1"/>
  <c r="H174" i="1"/>
  <c r="H172" i="1"/>
  <c r="H171" i="1"/>
  <c r="C165" i="1"/>
  <c r="H165" i="1" s="1"/>
  <c r="G170" i="1"/>
  <c r="G168" i="1"/>
  <c r="C155" i="1"/>
  <c r="F159" i="4"/>
  <c r="G153" i="1"/>
  <c r="G150" i="1"/>
  <c r="H149" i="1"/>
  <c r="G146" i="1"/>
  <c r="D106" i="4"/>
  <c r="G78" i="1"/>
  <c r="G79" i="1"/>
  <c r="G81" i="1"/>
  <c r="D50" i="4"/>
  <c r="F214" i="9"/>
  <c r="B214" i="9" s="1"/>
  <c r="E26" i="9"/>
  <c r="B26" i="9" s="1"/>
  <c r="G804" i="1"/>
  <c r="G808" i="1"/>
  <c r="G812" i="1"/>
  <c r="G816" i="1"/>
  <c r="G820" i="1"/>
  <c r="G824" i="1"/>
  <c r="G828" i="1"/>
  <c r="G832" i="1"/>
  <c r="G836" i="1"/>
  <c r="G840" i="1"/>
  <c r="G844" i="1"/>
  <c r="G848" i="1"/>
  <c r="G852" i="1"/>
  <c r="G856" i="1"/>
  <c r="G860" i="1"/>
  <c r="G864" i="1"/>
  <c r="G868" i="1"/>
  <c r="G872" i="1"/>
  <c r="G876" i="1"/>
  <c r="G880" i="1"/>
  <c r="G884" i="1"/>
  <c r="G888" i="1"/>
  <c r="G892" i="1"/>
  <c r="G896" i="1"/>
  <c r="G939" i="1"/>
  <c r="H939" i="1"/>
  <c r="H1066" i="1"/>
  <c r="G1066" i="1"/>
  <c r="H1074" i="1"/>
  <c r="G1074" i="1"/>
  <c r="H1082" i="1"/>
  <c r="G1082" i="1"/>
  <c r="H1090" i="1"/>
  <c r="G1090" i="1"/>
  <c r="H1098" i="1"/>
  <c r="G1098" i="1"/>
  <c r="H1106" i="1"/>
  <c r="G1106"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H988" i="1"/>
  <c r="G988" i="1"/>
  <c r="G1058" i="1"/>
  <c r="H1058" i="1"/>
  <c r="G1060" i="1"/>
  <c r="H1060" i="1"/>
  <c r="G1062" i="1"/>
  <c r="H1062" i="1"/>
  <c r="G1064" i="1"/>
  <c r="H1064" i="1"/>
  <c r="H1070" i="1"/>
  <c r="G1070" i="1"/>
  <c r="H1078" i="1"/>
  <c r="G1078" i="1"/>
  <c r="H1086" i="1"/>
  <c r="G1086" i="1"/>
  <c r="H1094" i="1"/>
  <c r="G1094" i="1"/>
  <c r="H1102" i="1"/>
  <c r="G1102" i="1"/>
  <c r="H1110" i="1"/>
  <c r="G1110" i="1"/>
  <c r="G1068" i="1"/>
  <c r="G1072" i="1"/>
  <c r="G1076" i="1"/>
  <c r="G1080" i="1"/>
  <c r="G1084" i="1"/>
  <c r="G1088" i="1"/>
  <c r="G1092" i="1"/>
  <c r="G1096" i="1"/>
  <c r="G1100" i="1"/>
  <c r="G1104" i="1"/>
  <c r="G1108" i="1"/>
  <c r="G1155" i="1"/>
  <c r="G1159" i="1"/>
  <c r="G1163" i="1"/>
  <c r="G1167" i="1"/>
  <c r="G1171" i="1"/>
  <c r="G1175" i="1"/>
  <c r="G1179" i="1"/>
  <c r="G1183" i="1"/>
  <c r="G1187" i="1"/>
  <c r="G1191" i="1"/>
  <c r="G1195" i="1"/>
  <c r="G1199" i="1"/>
  <c r="G1203" i="1"/>
  <c r="G1207" i="1"/>
  <c r="G1211" i="1"/>
  <c r="G1157" i="1"/>
  <c r="G1161" i="1"/>
  <c r="G1165" i="1"/>
  <c r="G1169" i="1"/>
  <c r="G1173" i="1"/>
  <c r="G1177" i="1"/>
  <c r="G1181" i="1"/>
  <c r="G1185" i="1"/>
  <c r="G1189" i="1"/>
  <c r="G1193" i="1"/>
  <c r="G1197" i="1"/>
  <c r="G1201" i="1"/>
  <c r="G1205" i="1"/>
  <c r="G1209" i="1"/>
  <c r="G1213" i="1"/>
  <c r="G1057" i="1"/>
  <c r="H1057" i="1"/>
  <c r="G1059" i="1"/>
  <c r="H1059" i="1"/>
  <c r="G1061" i="1"/>
  <c r="H1061" i="1"/>
  <c r="G1063" i="1"/>
  <c r="H1063" i="1"/>
  <c r="G1156" i="1"/>
  <c r="G1160" i="1"/>
  <c r="G1164" i="1"/>
  <c r="G1168" i="1"/>
  <c r="G1172" i="1"/>
  <c r="G1176" i="1"/>
  <c r="G1180" i="1"/>
  <c r="G1184" i="1"/>
  <c r="G1188" i="1"/>
  <c r="G1192" i="1"/>
  <c r="G1196" i="1"/>
  <c r="G1200" i="1"/>
  <c r="G1204" i="1"/>
  <c r="G1208" i="1"/>
  <c r="G1212" i="1"/>
  <c r="J1439" i="1"/>
  <c r="J1443" i="1"/>
  <c r="G1446" i="1"/>
  <c r="I1446" i="1" s="1"/>
  <c r="H1448" i="1"/>
  <c r="I1448" i="1" s="1"/>
  <c r="J1448" i="1"/>
  <c r="H1449" i="1"/>
  <c r="G1450" i="1"/>
  <c r="I1450" i="1" s="1"/>
  <c r="H1452" i="1"/>
  <c r="I1452" i="1" s="1"/>
  <c r="J1452" i="1"/>
  <c r="H1453" i="1"/>
  <c r="H1454" i="1"/>
  <c r="H1455" i="1"/>
  <c r="G1456" i="1"/>
  <c r="I1456" i="1" s="1"/>
  <c r="H1458" i="1"/>
  <c r="I1458" i="1" s="1"/>
  <c r="J1458"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G1475" i="1"/>
  <c r="H1486" i="1"/>
  <c r="H1488" i="1"/>
  <c r="H1502" i="1"/>
  <c r="H1504" i="1"/>
  <c r="H1526" i="1"/>
  <c r="H1528" i="1"/>
  <c r="H1542" i="1"/>
  <c r="H1544" i="1"/>
  <c r="H1558" i="1"/>
  <c r="H1560" i="1"/>
  <c r="H1562" i="1"/>
  <c r="G1562" i="1"/>
  <c r="H1566" i="1"/>
  <c r="G1566" i="1"/>
  <c r="H1570" i="1"/>
  <c r="G1570" i="1"/>
  <c r="H1574" i="1"/>
  <c r="G1574" i="1"/>
  <c r="H1578" i="1"/>
  <c r="G1578" i="1"/>
  <c r="J1440" i="1"/>
  <c r="J1444" i="1"/>
  <c r="H1459" i="1"/>
  <c r="J1459" i="1"/>
  <c r="J1460" i="1"/>
  <c r="H1460" i="1"/>
  <c r="J1476" i="1"/>
  <c r="H1476" i="1"/>
  <c r="H1477" i="1"/>
  <c r="J1477" i="1"/>
  <c r="J1478" i="1"/>
  <c r="H1478" i="1"/>
  <c r="H1479" i="1"/>
  <c r="J1479" i="1"/>
  <c r="G1480" i="1"/>
  <c r="G1437" i="1"/>
  <c r="G1438" i="1"/>
  <c r="G1439" i="1"/>
  <c r="I1439" i="1" s="1"/>
  <c r="G1443" i="1"/>
  <c r="I1443" i="1" s="1"/>
  <c r="J1446" i="1"/>
  <c r="J1450" i="1"/>
  <c r="J1456" i="1"/>
  <c r="J1471" i="1"/>
  <c r="H1471" i="1"/>
  <c r="I1471" i="1" s="1"/>
  <c r="H1472" i="1"/>
  <c r="I1472" i="1" s="1"/>
  <c r="J1472" i="1"/>
  <c r="J1473" i="1"/>
  <c r="H1473" i="1"/>
  <c r="I1473" i="1" s="1"/>
  <c r="H1474" i="1"/>
  <c r="I1474" i="1" s="1"/>
  <c r="J1474" i="1"/>
  <c r="H1480" i="1"/>
  <c r="H1494" i="1"/>
  <c r="H1496" i="1"/>
  <c r="H1510" i="1"/>
  <c r="H1512" i="1"/>
  <c r="H1518" i="1"/>
  <c r="H1520" i="1"/>
  <c r="H1534" i="1"/>
  <c r="H1536" i="1"/>
  <c r="H1550" i="1"/>
  <c r="H1552" i="1"/>
  <c r="H1440" i="1"/>
  <c r="I1440" i="1" s="1"/>
  <c r="J1442" i="1"/>
  <c r="H1444" i="1"/>
  <c r="I1444" i="1" s="1"/>
  <c r="G1449" i="1"/>
  <c r="I1449" i="1" s="1"/>
  <c r="G1455" i="1"/>
  <c r="I1455" i="1" s="1"/>
  <c r="G1459" i="1"/>
  <c r="I1459" i="1" s="1"/>
  <c r="G1460" i="1"/>
  <c r="I1460" i="1" s="1"/>
  <c r="G1461" i="1"/>
  <c r="G1476" i="1"/>
  <c r="I1476" i="1" s="1"/>
  <c r="G1477" i="1"/>
  <c r="I1477" i="1" s="1"/>
  <c r="G1478" i="1"/>
  <c r="I1478" i="1" s="1"/>
  <c r="G1479" i="1"/>
  <c r="I1479" i="1" s="1"/>
  <c r="H1482" i="1"/>
  <c r="H1484" i="1"/>
  <c r="H1498" i="1"/>
  <c r="H1500" i="1"/>
  <c r="H1514" i="1"/>
  <c r="H1516" i="1"/>
  <c r="H1522" i="1"/>
  <c r="H1524" i="1"/>
  <c r="H1538" i="1"/>
  <c r="H1540" i="1"/>
  <c r="H1554" i="1"/>
  <c r="H1556" i="1"/>
  <c r="F51" i="4"/>
  <c r="F83" i="4"/>
  <c r="F107" i="4"/>
  <c r="D421" i="4"/>
  <c r="F422" i="4"/>
  <c r="D580" i="4"/>
  <c r="H20" i="9"/>
  <c r="G20" i="9"/>
  <c r="D644" i="4"/>
  <c r="F417" i="4"/>
  <c r="D5" i="7"/>
  <c r="D7" i="4"/>
  <c r="D139" i="4"/>
  <c r="D163" i="4"/>
  <c r="D344" i="4"/>
  <c r="D515" i="4"/>
  <c r="F516" i="4"/>
  <c r="D567" i="4"/>
  <c r="F568" i="4"/>
  <c r="D625" i="4"/>
  <c r="F626" i="4"/>
  <c r="F238" i="5"/>
  <c r="D237" i="5"/>
  <c r="F152" i="4"/>
  <c r="D224" i="4"/>
  <c r="D311" i="4"/>
  <c r="D298" i="4" s="1"/>
  <c r="D363" i="4"/>
  <c r="D396" i="4"/>
  <c r="F397" i="4"/>
  <c r="E515" i="4"/>
  <c r="D509" i="1" s="1"/>
  <c r="E567" i="4"/>
  <c r="D561" i="1" s="1"/>
  <c r="G142" i="9"/>
  <c r="E142" i="9" s="1"/>
  <c r="B142" i="9" s="1"/>
  <c r="F603" i="4"/>
  <c r="G291" i="9"/>
  <c r="E291" i="9" s="1"/>
  <c r="B291" i="9" s="1"/>
  <c r="F190" i="5"/>
  <c r="F5" i="6"/>
  <c r="G196" i="9"/>
  <c r="E196" i="9" s="1"/>
  <c r="B196" i="9" s="1"/>
  <c r="E87" i="5"/>
  <c r="D1065" i="1" s="1"/>
  <c r="F88" i="5"/>
  <c r="D146" i="5"/>
  <c r="E176" i="5"/>
  <c r="F177" i="5"/>
  <c r="F191" i="5"/>
  <c r="F239" i="5"/>
  <c r="F259" i="5"/>
  <c r="F6" i="6"/>
  <c r="F90" i="6"/>
  <c r="B146" i="9"/>
  <c r="B150" i="9"/>
  <c r="B154" i="9"/>
  <c r="B158" i="9"/>
  <c r="G163" i="9"/>
  <c r="E163" i="9" s="1"/>
  <c r="B163" i="9" s="1"/>
  <c r="H164" i="9"/>
  <c r="G192" i="9"/>
  <c r="E192" i="9" s="1"/>
  <c r="B192" i="9" s="1"/>
  <c r="E292" i="9"/>
  <c r="B29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99" i="9"/>
  <c r="E199" i="9" s="1"/>
  <c r="B199" i="9" s="1"/>
  <c r="G195" i="9"/>
  <c r="E195" i="9" s="1"/>
  <c r="B195" i="9" s="1"/>
  <c r="L191" i="9"/>
  <c r="F191"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7" i="9"/>
  <c r="E197" i="9" s="1"/>
  <c r="B197" i="9" s="1"/>
  <c r="G198" i="9"/>
  <c r="E198" i="9" s="1"/>
  <c r="B198" i="9" s="1"/>
  <c r="G194" i="9"/>
  <c r="E194" i="9" s="1"/>
  <c r="B194" i="9" s="1"/>
  <c r="I10" i="9"/>
  <c r="B78" i="9"/>
  <c r="E81" i="9"/>
  <c r="B81" i="9" s="1"/>
  <c r="B86" i="9"/>
  <c r="E89" i="9"/>
  <c r="B89" i="9" s="1"/>
  <c r="B94" i="9"/>
  <c r="E97" i="9"/>
  <c r="B97" i="9" s="1"/>
  <c r="B102" i="9"/>
  <c r="E105" i="9"/>
  <c r="B105" i="9" s="1"/>
  <c r="B110" i="9"/>
  <c r="E113" i="9"/>
  <c r="B113" i="9" s="1"/>
  <c r="B118" i="9"/>
  <c r="E124" i="9"/>
  <c r="B124" i="9" s="1"/>
  <c r="E128" i="9"/>
  <c r="B128" i="9" s="1"/>
  <c r="E132" i="9"/>
  <c r="B132" i="9" s="1"/>
  <c r="E136" i="9"/>
  <c r="B136" i="9" s="1"/>
  <c r="E140" i="9"/>
  <c r="B140" i="9" s="1"/>
  <c r="G162" i="9"/>
  <c r="E162" i="9" s="1"/>
  <c r="B162" i="9" s="1"/>
  <c r="D12" i="5"/>
  <c r="D78" i="5"/>
  <c r="D134" i="5"/>
  <c r="D114" i="6"/>
  <c r="D141" i="6" s="1"/>
  <c r="G161" i="9"/>
  <c r="E161" i="9" s="1"/>
  <c r="B161" i="9" s="1"/>
  <c r="G165" i="9"/>
  <c r="E165" i="9" s="1"/>
  <c r="B165" i="9" s="1"/>
  <c r="G193" i="9"/>
  <c r="E193" i="9" s="1"/>
  <c r="B193" i="9" s="1"/>
  <c r="G200" i="9"/>
  <c r="E200" i="9" s="1"/>
  <c r="B200" i="9" s="1"/>
  <c r="D87" i="5"/>
  <c r="F149" i="5"/>
  <c r="D176" i="5"/>
  <c r="F206" i="5"/>
  <c r="E93" i="9"/>
  <c r="B93" i="9" s="1"/>
  <c r="E101" i="9"/>
  <c r="B101" i="9" s="1"/>
  <c r="E109" i="9"/>
  <c r="B109" i="9" s="1"/>
  <c r="E117" i="9"/>
  <c r="B117" i="9" s="1"/>
  <c r="E144" i="9"/>
  <c r="B144" i="9" s="1"/>
  <c r="G160" i="9"/>
  <c r="E160" i="9" s="1"/>
  <c r="B160" i="9" s="1"/>
  <c r="G164" i="9"/>
  <c r="E164" i="9" s="1"/>
  <c r="B164" i="9" s="1"/>
  <c r="B218" i="9"/>
  <c r="B232" i="9"/>
  <c r="B238" i="9"/>
  <c r="B248" i="9"/>
  <c r="B254" i="9"/>
  <c r="B264" i="9"/>
  <c r="B270" i="9"/>
  <c r="B222" i="9"/>
  <c r="B226" i="9"/>
  <c r="B236" i="9"/>
  <c r="B242" i="9"/>
  <c r="B258" i="9"/>
  <c r="G637" i="1" l="1"/>
  <c r="H1576" i="1"/>
  <c r="E7" i="5"/>
  <c r="I20" i="3" s="1"/>
  <c r="G1483" i="1"/>
  <c r="G1499" i="1"/>
  <c r="D42" i="8"/>
  <c r="G294" i="9" s="1"/>
  <c r="E294" i="9" s="1"/>
  <c r="B294" i="9" s="1"/>
  <c r="H148" i="1"/>
  <c r="E408" i="4"/>
  <c r="D403" i="1" s="1"/>
  <c r="H307" i="1"/>
  <c r="G307" i="1"/>
  <c r="E407" i="4"/>
  <c r="D402" i="1" s="1"/>
  <c r="D293" i="1"/>
  <c r="E151" i="4"/>
  <c r="E289" i="4" s="1"/>
  <c r="E6" i="4"/>
  <c r="I16" i="3" s="1"/>
  <c r="F133" i="4"/>
  <c r="G129" i="1"/>
  <c r="H129" i="1"/>
  <c r="H1222" i="1"/>
  <c r="G1222" i="1"/>
  <c r="G165" i="1"/>
  <c r="G155" i="1"/>
  <c r="H155" i="1"/>
  <c r="E20" i="9"/>
  <c r="B20" i="9" s="1"/>
  <c r="F106" i="4"/>
  <c r="C102" i="1"/>
  <c r="F50" i="4"/>
  <c r="C46" i="1"/>
  <c r="F298" i="4"/>
  <c r="C293" i="1"/>
  <c r="F141" i="6"/>
  <c r="H28" i="3"/>
  <c r="C1435" i="1"/>
  <c r="F78" i="5"/>
  <c r="C1056" i="1"/>
  <c r="F146" i="5"/>
  <c r="C1124" i="1"/>
  <c r="F363" i="4"/>
  <c r="C358" i="1"/>
  <c r="D6" i="4"/>
  <c r="F7" i="4"/>
  <c r="C3" i="1"/>
  <c r="E420" i="4"/>
  <c r="F87" i="5"/>
  <c r="C1065" i="1"/>
  <c r="D68" i="5"/>
  <c r="F212" i="9"/>
  <c r="B212" i="9" s="1"/>
  <c r="F311" i="4"/>
  <c r="C306" i="1"/>
  <c r="F625" i="4"/>
  <c r="C619" i="1"/>
  <c r="F515" i="4"/>
  <c r="C509" i="1"/>
  <c r="F163" i="4"/>
  <c r="C159" i="1"/>
  <c r="F644" i="4"/>
  <c r="C638" i="1"/>
  <c r="D420" i="4"/>
  <c r="F421" i="4"/>
  <c r="C415" i="1"/>
  <c r="E528" i="4"/>
  <c r="E412" i="4"/>
  <c r="F114" i="6"/>
  <c r="H27" i="3"/>
  <c r="C1408" i="1"/>
  <c r="D7" i="5"/>
  <c r="F12" i="5"/>
  <c r="C990" i="1"/>
  <c r="G299" i="9"/>
  <c r="E299" i="9" s="1"/>
  <c r="F224" i="4"/>
  <c r="C220" i="1"/>
  <c r="F237" i="5"/>
  <c r="H23" i="3"/>
  <c r="C1214" i="1"/>
  <c r="D350" i="4"/>
  <c r="D407" i="4" s="1"/>
  <c r="D151" i="4"/>
  <c r="G297" i="9"/>
  <c r="E297" i="9" s="1"/>
  <c r="H29" i="3"/>
  <c r="C1436" i="1"/>
  <c r="F580" i="4"/>
  <c r="C574" i="1"/>
  <c r="F176" i="5"/>
  <c r="D175" i="5"/>
  <c r="H22" i="3"/>
  <c r="C1153" i="1"/>
  <c r="F134" i="5"/>
  <c r="C1112" i="1"/>
  <c r="B191" i="9"/>
  <c r="E175" i="5"/>
  <c r="D1152" i="1" s="1"/>
  <c r="I22" i="3"/>
  <c r="D1153" i="1"/>
  <c r="F396" i="4"/>
  <c r="C391" i="1"/>
  <c r="F567" i="4"/>
  <c r="C561" i="1"/>
  <c r="F344" i="4"/>
  <c r="C339" i="1"/>
  <c r="F139" i="4"/>
  <c r="C135" i="1"/>
  <c r="E68" i="5"/>
  <c r="D528" i="4"/>
  <c r="K1432" i="9" l="1"/>
  <c r="D985" i="1"/>
  <c r="I34" i="3"/>
  <c r="C1517" i="1"/>
  <c r="G1517" i="1" s="1"/>
  <c r="G295" i="9"/>
  <c r="E295" i="9" s="1"/>
  <c r="B295" i="9" s="1"/>
  <c r="I17" i="3"/>
  <c r="D147" i="1"/>
  <c r="D2" i="1"/>
  <c r="E19" i="9"/>
  <c r="H102" i="1"/>
  <c r="G102" i="1"/>
  <c r="G46" i="1"/>
  <c r="H46" i="1"/>
  <c r="F407" i="4"/>
  <c r="C402" i="1"/>
  <c r="H574" i="1"/>
  <c r="G574" i="1"/>
  <c r="H1436" i="1"/>
  <c r="G1436" i="1"/>
  <c r="H220" i="1"/>
  <c r="G220" i="1"/>
  <c r="G990" i="1"/>
  <c r="H990" i="1"/>
  <c r="G509" i="1"/>
  <c r="H509" i="1"/>
  <c r="H306" i="1"/>
  <c r="G306" i="1"/>
  <c r="H1065" i="1"/>
  <c r="G1065" i="1"/>
  <c r="G1124" i="1"/>
  <c r="H1124" i="1"/>
  <c r="G1435" i="1"/>
  <c r="H1435" i="1"/>
  <c r="D636" i="4"/>
  <c r="F528" i="4"/>
  <c r="C522" i="1"/>
  <c r="G339" i="1"/>
  <c r="H339" i="1"/>
  <c r="H391" i="1"/>
  <c r="G391" i="1"/>
  <c r="H1153" i="1"/>
  <c r="G1153" i="1"/>
  <c r="H1214" i="1"/>
  <c r="G1214" i="1"/>
  <c r="E639" i="4"/>
  <c r="D407" i="1"/>
  <c r="F420" i="4"/>
  <c r="D635" i="4"/>
  <c r="C414" i="1"/>
  <c r="D412" i="4"/>
  <c r="F6" i="4"/>
  <c r="H16" i="3"/>
  <c r="C2" i="1"/>
  <c r="I21" i="3"/>
  <c r="D1046" i="1"/>
  <c r="E6" i="5"/>
  <c r="E413" i="4"/>
  <c r="E414" i="4" s="1"/>
  <c r="D409" i="1" s="1"/>
  <c r="E291" i="4"/>
  <c r="D287" i="1" s="1"/>
  <c r="D285" i="1"/>
  <c r="B297" i="9"/>
  <c r="E296" i="9"/>
  <c r="I10" i="3" s="1"/>
  <c r="E298" i="9"/>
  <c r="B299" i="9"/>
  <c r="F7" i="5"/>
  <c r="D6" i="5"/>
  <c r="H20" i="3"/>
  <c r="C985" i="1"/>
  <c r="E636" i="4"/>
  <c r="D630" i="1" s="1"/>
  <c r="D522" i="1"/>
  <c r="G159" i="1"/>
  <c r="H159" i="1"/>
  <c r="G619" i="1"/>
  <c r="H619" i="1"/>
  <c r="E635" i="4"/>
  <c r="D629" i="1" s="1"/>
  <c r="D414" i="1"/>
  <c r="G358" i="1"/>
  <c r="H358" i="1"/>
  <c r="G1056" i="1"/>
  <c r="H1056" i="1"/>
  <c r="G135" i="1"/>
  <c r="H135" i="1"/>
  <c r="H561" i="1"/>
  <c r="G561" i="1"/>
  <c r="G1112" i="1"/>
  <c r="H1112" i="1"/>
  <c r="F175" i="5"/>
  <c r="C1152" i="1"/>
  <c r="H17" i="3"/>
  <c r="D289" i="4"/>
  <c r="F151" i="4"/>
  <c r="C147" i="1"/>
  <c r="H1408" i="1"/>
  <c r="G1408" i="1"/>
  <c r="H9" i="3"/>
  <c r="E290" i="4"/>
  <c r="D286" i="1" s="1"/>
  <c r="H415" i="1"/>
  <c r="G415" i="1"/>
  <c r="F68" i="5"/>
  <c r="H21" i="3"/>
  <c r="C1046" i="1"/>
  <c r="G3" i="1"/>
  <c r="H3" i="1"/>
  <c r="G293" i="1"/>
  <c r="H293" i="1"/>
  <c r="D408" i="4"/>
  <c r="F350" i="4"/>
  <c r="C345" i="1"/>
  <c r="H638" i="1"/>
  <c r="G638" i="1"/>
  <c r="H1517" i="1" l="1"/>
  <c r="E293" i="9"/>
  <c r="H11" i="3"/>
  <c r="N3" i="9" s="1"/>
  <c r="D291" i="4"/>
  <c r="F289" i="4"/>
  <c r="D413" i="4"/>
  <c r="D414" i="4" s="1"/>
  <c r="C285" i="1"/>
  <c r="G522" i="1"/>
  <c r="H522" i="1"/>
  <c r="H2" i="1"/>
  <c r="G2" i="1"/>
  <c r="G402" i="1"/>
  <c r="H402" i="1"/>
  <c r="G345" i="1"/>
  <c r="H345" i="1"/>
  <c r="H276" i="9"/>
  <c r="D984" i="1"/>
  <c r="G414" i="1"/>
  <c r="H414" i="1"/>
  <c r="F636" i="4"/>
  <c r="C630" i="1"/>
  <c r="K3" i="9"/>
  <c r="I9" i="3"/>
  <c r="H985" i="1"/>
  <c r="G985" i="1"/>
  <c r="F635" i="4"/>
  <c r="C629" i="1"/>
  <c r="D633" i="1"/>
  <c r="D290" i="4"/>
  <c r="F408" i="4"/>
  <c r="C403" i="1"/>
  <c r="G1046" i="1"/>
  <c r="H1046" i="1"/>
  <c r="G282" i="9"/>
  <c r="E282" i="9" s="1"/>
  <c r="B282" i="9" s="1"/>
  <c r="G276" i="9"/>
  <c r="F6" i="5"/>
  <c r="C984" i="1"/>
  <c r="E640" i="4"/>
  <c r="E641" i="4" s="1"/>
  <c r="E415" i="4"/>
  <c r="D410" i="1" s="1"/>
  <c r="D408" i="1"/>
  <c r="D639" i="4"/>
  <c r="F412" i="4"/>
  <c r="C407" i="1"/>
  <c r="G147" i="1"/>
  <c r="H147" i="1"/>
  <c r="G1152" i="1"/>
  <c r="H1152" i="1"/>
  <c r="I11" i="3" l="1"/>
  <c r="D635" i="1"/>
  <c r="G630" i="1"/>
  <c r="H630" i="1"/>
  <c r="F639" i="4"/>
  <c r="C633" i="1"/>
  <c r="H8" i="3"/>
  <c r="G984" i="1"/>
  <c r="H984" i="1"/>
  <c r="H407" i="1"/>
  <c r="G407" i="1"/>
  <c r="H629" i="1"/>
  <c r="G629" i="1"/>
  <c r="E276" i="9"/>
  <c r="F290" i="4"/>
  <c r="C286" i="1"/>
  <c r="G285" i="1"/>
  <c r="H285" i="1"/>
  <c r="D640" i="4"/>
  <c r="D641" i="4" s="1"/>
  <c r="D415" i="4"/>
  <c r="F413" i="4"/>
  <c r="C408" i="1"/>
  <c r="F414" i="4"/>
  <c r="C409" i="1"/>
  <c r="G403" i="1"/>
  <c r="H403" i="1"/>
  <c r="E642" i="4"/>
  <c r="E645" i="4" s="1"/>
  <c r="D634" i="1"/>
  <c r="F291" i="4"/>
  <c r="C287" i="1"/>
  <c r="G408" i="1" l="1"/>
  <c r="H408" i="1"/>
  <c r="E275" i="9"/>
  <c r="I8" i="3" s="1"/>
  <c r="B276" i="9"/>
  <c r="H633" i="1"/>
  <c r="G633" i="1"/>
  <c r="G409" i="1"/>
  <c r="H409" i="1"/>
  <c r="F415" i="4"/>
  <c r="C410" i="1"/>
  <c r="H286" i="1"/>
  <c r="G286" i="1"/>
  <c r="F641" i="4"/>
  <c r="C635" i="1"/>
  <c r="I18" i="3"/>
  <c r="D639" i="1"/>
  <c r="E646" i="4"/>
  <c r="D636" i="1"/>
  <c r="D642" i="4"/>
  <c r="D645" i="4" s="1"/>
  <c r="F640" i="4"/>
  <c r="C634" i="1"/>
  <c r="M3" i="9"/>
  <c r="H287" i="1"/>
  <c r="G287" i="1"/>
  <c r="H634" i="1" l="1"/>
  <c r="G634" i="1"/>
  <c r="I19" i="3"/>
  <c r="D640" i="1"/>
  <c r="H18" i="3"/>
  <c r="F645" i="4"/>
  <c r="C639" i="1"/>
  <c r="G410" i="1"/>
  <c r="H410" i="1"/>
  <c r="F642" i="4"/>
  <c r="D646" i="4"/>
  <c r="C636" i="1"/>
  <c r="H635" i="1"/>
  <c r="G635" i="1"/>
  <c r="F646" i="4" l="1"/>
  <c r="H19" i="3"/>
  <c r="C640" i="1"/>
  <c r="G639" i="1"/>
  <c r="H639" i="1"/>
  <c r="H636" i="1"/>
  <c r="G636" i="1"/>
  <c r="H640" i="1" l="1"/>
  <c r="G640" i="1"/>
  <c r="H7" i="3"/>
  <c r="J3" i="9" l="1"/>
  <c r="I7" i="3"/>
  <c r="M272" i="9" l="1"/>
  <c r="L272" i="9"/>
  <c r="G18" i="9"/>
  <c r="H17" i="9"/>
  <c r="M16" i="9"/>
  <c r="L15" i="9"/>
  <c r="G17" i="9"/>
  <c r="L16" i="9"/>
  <c r="H15" i="9"/>
  <c r="H18" i="9"/>
  <c r="K7" i="9"/>
  <c r="J12" i="9"/>
  <c r="J17" i="9"/>
  <c r="J9" i="9"/>
  <c r="I7" i="9"/>
  <c r="K13" i="9"/>
  <c r="I8" i="9"/>
  <c r="M15" i="9"/>
  <c r="J8" i="9"/>
  <c r="I13" i="9"/>
  <c r="J5" i="9"/>
  <c r="K9" i="9"/>
  <c r="K10" i="9"/>
  <c r="G16" i="9"/>
  <c r="I17" i="9"/>
  <c r="I9" i="9"/>
  <c r="G15" i="9"/>
  <c r="I6" i="9"/>
  <c r="K12" i="9"/>
  <c r="K5" i="9"/>
  <c r="J10" i="9"/>
  <c r="K6" i="9"/>
  <c r="J11" i="9"/>
  <c r="J7" i="9"/>
  <c r="I12" i="9"/>
  <c r="I5" i="9"/>
  <c r="K11" i="9"/>
  <c r="H16" i="9"/>
  <c r="K8" i="9"/>
  <c r="J13" i="9"/>
  <c r="J6" i="9"/>
  <c r="I11" i="9"/>
  <c r="E10" i="9" l="1"/>
  <c r="B10" i="9" s="1"/>
  <c r="E9" i="9"/>
  <c r="B9" i="9" s="1"/>
  <c r="E11" i="9"/>
  <c r="B11" i="9" s="1"/>
  <c r="E12" i="9"/>
  <c r="B12" i="9" s="1"/>
  <c r="E15" i="9"/>
  <c r="E7" i="9"/>
  <c r="B7" i="9" s="1"/>
  <c r="E17" i="9"/>
  <c r="B17" i="9" s="1"/>
  <c r="E18" i="9"/>
  <c r="B18" i="9" s="1"/>
  <c r="E8" i="9"/>
  <c r="B8" i="9" s="1"/>
  <c r="E5" i="9"/>
  <c r="E6" i="9"/>
  <c r="B6" i="9" s="1"/>
  <c r="E16" i="9"/>
  <c r="E13" i="9"/>
  <c r="B13" i="9" s="1"/>
  <c r="F16" i="9"/>
  <c r="F15" i="9"/>
  <c r="F272" i="9"/>
  <c r="B15" i="9" l="1"/>
  <c r="F14" i="9"/>
  <c r="B16" i="9"/>
  <c r="E14" i="9"/>
  <c r="B272" i="9"/>
  <c r="F19"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<sst xmlns="http://schemas.openxmlformats.org/spreadsheetml/2006/main" count="4313" uniqueCount="3393">
  <si>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</si>
  <si>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</si>
  <si>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</si>
  <si>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</si>
  <si>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</si>
  <si>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</si>
  <si>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</si>
  <si>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</si>
  <si>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</si>
  <si>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</si>
  <si>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</si>
  <si>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</si>
  <si>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</si>
  <si>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</si>
  <si>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</si>
  <si>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</si>
  <si>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</si>
  <si>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</si>
  <si>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</si>
  <si>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</si>
  <si>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</si>
  <si>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</si>
  <si>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</si>
  <si>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</si>
  <si>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</si>
  <si>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</si>
  <si>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</si>
  <si>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</si>
  <si>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</si>
  <si>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</si>
  <si>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</si>
  <si>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KLINIKA ZA ORTOPEDIJU LOVRAN</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</si>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</sst>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64175000</v>
      </c>
      <c r="D2" s="6">
        <f>'PR-RAS'!E6</f>
        <v>72519161.439999998</v>
      </c>
      <c r="E2" s="6">
        <v>0</v>
      </c>
      <c r="F2" s="6">
        <v>0</v>
      </c>
      <c r="G2" s="7">
        <f t="shared" ref="G2:G264" si="0">(B2/1000)*(C2*1+D2*2)</f>
        <v>209213.32287999999</v>
      </c>
      <c r="H2" s="7">
        <f t="shared" ref="H2:H264" si="1">ABS(C2-ROUND(C2,0))+ABS(D2-ROUND(D2,0))</f>
        <v>0.43999999761581421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296108</v>
      </c>
      <c r="D46" s="1">
        <f>'PR-RAS'!E50</f>
        <v>487672.08</v>
      </c>
      <c r="E46" s="1">
        <v>0</v>
      </c>
      <c r="F46" s="1">
        <v>0</v>
      </c>
      <c r="G46" s="2">
        <f t="shared" si="0"/>
        <v>57215.347200000004</v>
      </c>
      <c r="H46" s="2">
        <f t="shared" si="1"/>
        <v>8.0000000016298145E-2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296108</v>
      </c>
      <c r="D58" s="1">
        <f>'PR-RAS'!E62</f>
        <v>487672.08</v>
      </c>
      <c r="E58" s="1">
        <v>0</v>
      </c>
      <c r="F58" s="1">
        <v>0</v>
      </c>
      <c r="G58" s="2">
        <f t="shared" si="0"/>
        <v>72472.773120000013</v>
      </c>
      <c r="H58" s="2">
        <f t="shared" si="1"/>
        <v>8.0000000016298145E-2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296108</v>
      </c>
      <c r="D59" s="1">
        <f>'PR-RAS'!E63</f>
        <v>487672.08</v>
      </c>
      <c r="E59" s="1">
        <v>0</v>
      </c>
      <c r="F59" s="1">
        <v>0</v>
      </c>
      <c r="G59" s="2">
        <f t="shared" si="0"/>
        <v>73744.225280000013</v>
      </c>
      <c r="H59" s="2">
        <f t="shared" si="1"/>
        <v>8.0000000016298145E-2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0.03</v>
      </c>
      <c r="E78" s="1">
        <v>0</v>
      </c>
      <c r="F78" s="1">
        <v>0</v>
      </c>
      <c r="G78" s="2">
        <f t="shared" si="0"/>
        <v>0.15862000000000001</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0.03</v>
      </c>
      <c r="E79" s="1">
        <v>0</v>
      </c>
      <c r="F79" s="1">
        <v>0</v>
      </c>
      <c r="G79" s="2">
        <f t="shared" si="0"/>
        <v>0.16068000000000002</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0.03</v>
      </c>
      <c r="E81" s="1">
        <v>0</v>
      </c>
      <c r="F81" s="1">
        <v>0</v>
      </c>
      <c r="G81" s="2">
        <f t="shared" si="0"/>
        <v>0.1648</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6000416</v>
      </c>
      <c r="D102" s="1">
        <f>'PR-RAS'!E106</f>
        <v>5681949.3799999999</v>
      </c>
      <c r="E102" s="1">
        <v>0</v>
      </c>
      <c r="F102" s="1">
        <v>0</v>
      </c>
      <c r="G102" s="2">
        <f t="shared" si="0"/>
        <v>1753795.79076</v>
      </c>
      <c r="H102" s="2">
        <f t="shared" si="1"/>
        <v>0.37999999988824129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6000416</v>
      </c>
      <c r="D108" s="1">
        <f>'PR-RAS'!E112</f>
        <v>5681949.3799999999</v>
      </c>
      <c r="E108" s="1">
        <v>0</v>
      </c>
      <c r="F108" s="1">
        <v>0</v>
      </c>
      <c r="G108" s="2">
        <f t="shared" si="0"/>
        <v>1857981.6793199996</v>
      </c>
      <c r="H108" s="2">
        <f t="shared" si="1"/>
        <v>0.37999999988824129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6000416</v>
      </c>
      <c r="D113" s="1">
        <f>'PR-RAS'!E117</f>
        <v>5681949.3799999999</v>
      </c>
      <c r="E113" s="1">
        <v>0</v>
      </c>
      <c r="F113" s="1">
        <v>0</v>
      </c>
      <c r="G113" s="2">
        <f t="shared" si="0"/>
        <v>1944803.2531199998</v>
      </c>
      <c r="H113" s="2">
        <f t="shared" si="1"/>
        <v>0.37999999988824129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362333</v>
      </c>
      <c r="D120" s="1">
        <f>'PR-RAS'!E124</f>
        <v>481514.59</v>
      </c>
      <c r="E120" s="1">
        <v>0</v>
      </c>
      <c r="F120" s="1">
        <v>0</v>
      </c>
      <c r="G120" s="2">
        <f t="shared" si="0"/>
        <v>157718.09942000001</v>
      </c>
      <c r="H120" s="2">
        <f t="shared" si="1"/>
        <v>0.40999999997438863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362333</v>
      </c>
      <c r="D121" s="1">
        <f>'PR-RAS'!E125</f>
        <v>481514.59</v>
      </c>
      <c r="E121" s="1">
        <v>0</v>
      </c>
      <c r="F121" s="1">
        <v>0</v>
      </c>
      <c r="G121" s="2">
        <f t="shared" si="0"/>
        <v>159043.46160000001</v>
      </c>
      <c r="H121" s="2">
        <f t="shared" si="1"/>
        <v>0.40999999997438863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362333</v>
      </c>
      <c r="D123" s="1">
        <f>'PR-RAS'!E127</f>
        <v>481514.59</v>
      </c>
      <c r="E123" s="1">
        <v>0</v>
      </c>
      <c r="F123" s="1">
        <v>0</v>
      </c>
      <c r="G123" s="2">
        <f t="shared" si="0"/>
        <v>161694.18596</v>
      </c>
      <c r="H123" s="2">
        <f t="shared" si="1"/>
        <v>0.40999999997438863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57315523</v>
      </c>
      <c r="D129" s="1">
        <f>'PR-RAS'!E133</f>
        <v>65617337.950000003</v>
      </c>
      <c r="E129" s="1">
        <v>0</v>
      </c>
      <c r="F129" s="1">
        <v>0</v>
      </c>
      <c r="G129" s="2">
        <f t="shared" si="0"/>
        <v>24134425.459200002</v>
      </c>
      <c r="H129" s="2">
        <f t="shared" si="1"/>
        <v>4.9999997019767761E-2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1037500</v>
      </c>
      <c r="D130" s="1">
        <f>'PR-RAS'!E134</f>
        <v>5757108</v>
      </c>
      <c r="E130" s="1">
        <v>0</v>
      </c>
      <c r="F130" s="1">
        <v>0</v>
      </c>
      <c r="G130" s="2">
        <f t="shared" si="0"/>
        <v>1619171.3640000001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3382564.21</v>
      </c>
      <c r="E131" s="1">
        <v>0</v>
      </c>
      <c r="F131" s="1">
        <v>0</v>
      </c>
      <c r="G131" s="2">
        <f t="shared" si="0"/>
        <v>879466.69460000005</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1037500</v>
      </c>
      <c r="D132" s="1">
        <f>'PR-RAS'!E136</f>
        <v>2374543.79</v>
      </c>
      <c r="E132" s="1">
        <v>0</v>
      </c>
      <c r="F132" s="1">
        <v>0</v>
      </c>
      <c r="G132" s="2">
        <f t="shared" si="0"/>
        <v>758042.97298000008</v>
      </c>
      <c r="H132" s="2">
        <f t="shared" si="1"/>
        <v>0.2099999999627471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56278023</v>
      </c>
      <c r="D134" s="1">
        <f>'PR-RAS'!E138</f>
        <v>59860229.950000003</v>
      </c>
      <c r="E134" s="1">
        <v>0</v>
      </c>
      <c r="F134" s="1">
        <v>0</v>
      </c>
      <c r="G134" s="2">
        <f t="shared" si="0"/>
        <v>23407798.225700002</v>
      </c>
      <c r="H134" s="2">
        <f t="shared" si="1"/>
        <v>4.9999997019767761E-2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200618</v>
      </c>
      <c r="D135" s="1">
        <f>'PR-RAS'!E139</f>
        <v>250687.41</v>
      </c>
      <c r="E135" s="1">
        <v>0</v>
      </c>
      <c r="F135" s="1">
        <v>0</v>
      </c>
      <c r="G135" s="2">
        <f t="shared" si="0"/>
        <v>94067.037880000018</v>
      </c>
      <c r="H135" s="2">
        <f t="shared" si="1"/>
        <v>0.41000000000349246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200618</v>
      </c>
      <c r="D146" s="1">
        <f>'PR-RAS'!E150</f>
        <v>250687.41</v>
      </c>
      <c r="E146" s="1">
        <v>0</v>
      </c>
      <c r="F146" s="1">
        <v>0</v>
      </c>
      <c r="G146" s="2">
        <f t="shared" si="0"/>
        <v>101788.9589</v>
      </c>
      <c r="H146" s="2">
        <f t="shared" si="1"/>
        <v>0.41000000000349246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63086018</v>
      </c>
      <c r="D147" s="1">
        <f>'PR-RAS'!E151</f>
        <v>66620874.479999982</v>
      </c>
      <c r="E147" s="1">
        <v>0</v>
      </c>
      <c r="F147" s="1">
        <v>0</v>
      </c>
      <c r="G147" s="2">
        <f t="shared" si="0"/>
        <v>28663853.976159994</v>
      </c>
      <c r="H147" s="2">
        <f t="shared" si="1"/>
        <v>0.47999998182058334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40005993</v>
      </c>
      <c r="D148" s="1">
        <f>'PR-RAS'!E152</f>
        <v>39898244.209999993</v>
      </c>
      <c r="E148" s="1">
        <v>0</v>
      </c>
      <c r="F148" s="1">
        <v>0</v>
      </c>
      <c r="G148" s="2">
        <f t="shared" si="0"/>
        <v>17610964.768739998</v>
      </c>
      <c r="H148" s="2">
        <f t="shared" si="1"/>
        <v>0.20999999344348907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33732583</v>
      </c>
      <c r="D149" s="1">
        <f>'PR-RAS'!E153</f>
        <v>33602270.82</v>
      </c>
      <c r="E149" s="1">
        <v>0</v>
      </c>
      <c r="F149" s="1">
        <v>0</v>
      </c>
      <c r="G149" s="2">
        <f t="shared" si="0"/>
        <v>14938694.446719998</v>
      </c>
      <c r="H149" s="2">
        <f t="shared" si="1"/>
        <v>0.17999999970197678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29991738</v>
      </c>
      <c r="D150" s="1">
        <f>'PR-RAS'!E154</f>
        <v>29825761.370000001</v>
      </c>
      <c r="E150" s="1">
        <v>0</v>
      </c>
      <c r="F150" s="1">
        <v>0</v>
      </c>
      <c r="G150" s="2">
        <f t="shared" si="0"/>
        <v>13356845.850260001</v>
      </c>
      <c r="H150" s="2">
        <f t="shared" si="1"/>
        <v>0.37000000104308128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3740845</v>
      </c>
      <c r="D153" s="1">
        <f>'PR-RAS'!E157</f>
        <v>3776509.45</v>
      </c>
      <c r="E153" s="1">
        <v>0</v>
      </c>
      <c r="F153" s="1">
        <v>0</v>
      </c>
      <c r="G153" s="2">
        <f t="shared" si="0"/>
        <v>1716667.3128</v>
      </c>
      <c r="H153" s="2">
        <f t="shared" si="1"/>
        <v>0.45000000018626451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878889</v>
      </c>
      <c r="D154" s="1">
        <f>'PR-RAS'!E158</f>
        <v>912503.87</v>
      </c>
      <c r="E154" s="1">
        <v>0</v>
      </c>
      <c r="F154" s="1">
        <v>0</v>
      </c>
      <c r="G154" s="2">
        <f t="shared" si="0"/>
        <v>413696.20122000005</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5394521</v>
      </c>
      <c r="D155" s="1">
        <f>'PR-RAS'!E159</f>
        <v>5383469.5199999996</v>
      </c>
      <c r="E155" s="1">
        <v>0</v>
      </c>
      <c r="F155" s="1">
        <v>0</v>
      </c>
      <c r="G155" s="2">
        <f t="shared" si="0"/>
        <v>2488864.8461599997</v>
      </c>
      <c r="H155" s="2">
        <f t="shared" si="1"/>
        <v>0.48000000044703484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5394521</v>
      </c>
      <c r="D157" s="1">
        <f>'PR-RAS'!E161</f>
        <v>5383469.5199999996</v>
      </c>
      <c r="E157" s="1">
        <v>0</v>
      </c>
      <c r="F157" s="1">
        <v>0</v>
      </c>
      <c r="G157" s="2">
        <f t="shared" si="0"/>
        <v>2521187.7662399998</v>
      </c>
      <c r="H157" s="2">
        <f t="shared" si="1"/>
        <v>0.48000000044703484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23065053</v>
      </c>
      <c r="D159" s="1">
        <f>'PR-RAS'!E163</f>
        <v>26702555.759999994</v>
      </c>
      <c r="E159" s="1">
        <v>0</v>
      </c>
      <c r="F159" s="1">
        <v>0</v>
      </c>
      <c r="G159" s="2">
        <f t="shared" si="0"/>
        <v>12082285.994159997</v>
      </c>
      <c r="H159" s="2">
        <f t="shared" si="1"/>
        <v>0.24000000581145287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1012700</v>
      </c>
      <c r="D160" s="1">
        <f>'PR-RAS'!E164</f>
        <v>1402597.15</v>
      </c>
      <c r="E160" s="1">
        <v>0</v>
      </c>
      <c r="F160" s="1">
        <v>0</v>
      </c>
      <c r="G160" s="2">
        <f t="shared" si="0"/>
        <v>607045.19369999995</v>
      </c>
      <c r="H160" s="2">
        <f t="shared" si="1"/>
        <v>0.14999999990686774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22412</v>
      </c>
      <c r="D161" s="1">
        <f>'PR-RAS'!E165</f>
        <v>120643.06</v>
      </c>
      <c r="E161" s="1">
        <v>0</v>
      </c>
      <c r="F161" s="1">
        <v>0</v>
      </c>
      <c r="G161" s="2">
        <f t="shared" si="0"/>
        <v>42191.699200000003</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878522</v>
      </c>
      <c r="D162" s="1">
        <f>'PR-RAS'!E166</f>
        <v>1031223.9</v>
      </c>
      <c r="E162" s="1">
        <v>0</v>
      </c>
      <c r="F162" s="1">
        <v>0</v>
      </c>
      <c r="G162" s="2">
        <f t="shared" si="0"/>
        <v>473496.13779999997</v>
      </c>
      <c r="H162" s="2">
        <f t="shared" si="1"/>
        <v>9.9999999976716936E-2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111766</v>
      </c>
      <c r="D163" s="1">
        <f>'PR-RAS'!E167</f>
        <v>250730.19</v>
      </c>
      <c r="E163" s="1">
        <v>0</v>
      </c>
      <c r="F163" s="1">
        <v>0</v>
      </c>
      <c r="G163" s="2">
        <f t="shared" si="0"/>
        <v>99342.67356000001</v>
      </c>
      <c r="H163" s="2">
        <f t="shared" si="1"/>
        <v>0.19000000000232831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17683150</v>
      </c>
      <c r="D165" s="1">
        <f>'PR-RAS'!E169</f>
        <v>19865459.389999997</v>
      </c>
      <c r="E165" s="1">
        <v>0</v>
      </c>
      <c r="F165" s="1">
        <v>0</v>
      </c>
      <c r="G165" s="2">
        <f t="shared" si="0"/>
        <v>9415907.2799199987</v>
      </c>
      <c r="H165" s="2">
        <f t="shared" si="1"/>
        <v>0.38999999687075615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455806</v>
      </c>
      <c r="D166" s="1">
        <f>'PR-RAS'!E170</f>
        <v>490666.94</v>
      </c>
      <c r="E166" s="1">
        <v>0</v>
      </c>
      <c r="F166" s="1">
        <v>0</v>
      </c>
      <c r="G166" s="2">
        <f t="shared" si="0"/>
        <v>237128.0802</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15278966</v>
      </c>
      <c r="D167" s="1">
        <f>'PR-RAS'!E171</f>
        <v>15494675.18</v>
      </c>
      <c r="E167" s="1">
        <v>0</v>
      </c>
      <c r="F167" s="1">
        <v>0</v>
      </c>
      <c r="G167" s="2">
        <f t="shared" si="0"/>
        <v>7680540.5157599999</v>
      </c>
      <c r="H167" s="2">
        <f t="shared" si="1"/>
        <v>0.17999999970197678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1572908</v>
      </c>
      <c r="D168" s="1">
        <f>'PR-RAS'!E172</f>
        <v>2457141.69</v>
      </c>
      <c r="E168" s="1">
        <v>0</v>
      </c>
      <c r="F168" s="1">
        <v>0</v>
      </c>
      <c r="G168" s="2">
        <f t="shared" si="0"/>
        <v>1083360.96046</v>
      </c>
      <c r="H168" s="2">
        <f t="shared" si="1"/>
        <v>0.31000000005587935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81901</v>
      </c>
      <c r="D169" s="1">
        <f>'PR-RAS'!E173</f>
        <v>244869.58</v>
      </c>
      <c r="E169" s="1">
        <v>0</v>
      </c>
      <c r="F169" s="1">
        <v>0</v>
      </c>
      <c r="G169" s="2">
        <f t="shared" si="0"/>
        <v>96035.546879999994</v>
      </c>
      <c r="H169" s="2">
        <f t="shared" si="1"/>
        <v>0.42000000001280569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290485</v>
      </c>
      <c r="D170" s="1">
        <f>'PR-RAS'!E174</f>
        <v>1119108.9099999999</v>
      </c>
      <c r="E170" s="1">
        <v>0</v>
      </c>
      <c r="F170" s="1">
        <v>0</v>
      </c>
      <c r="G170" s="2">
        <f t="shared" si="0"/>
        <v>427350.77658000001</v>
      </c>
      <c r="H170" s="2">
        <f t="shared" si="1"/>
        <v>9.0000000083819032E-2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3084</v>
      </c>
      <c r="D172" s="1">
        <f>'PR-RAS'!E176</f>
        <v>58997.09</v>
      </c>
      <c r="E172" s="1">
        <v>0</v>
      </c>
      <c r="F172" s="1">
        <v>0</v>
      </c>
      <c r="G172" s="2">
        <f t="shared" si="0"/>
        <v>20704.368780000001</v>
      </c>
      <c r="H172" s="2">
        <f t="shared" si="1"/>
        <v>8.999999999650754E-2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4259802</v>
      </c>
      <c r="D173" s="1">
        <f>'PR-RAS'!E177</f>
        <v>5330118.8899999997</v>
      </c>
      <c r="E173" s="1">
        <v>0</v>
      </c>
      <c r="F173" s="1">
        <v>0</v>
      </c>
      <c r="G173" s="2">
        <f t="shared" si="0"/>
        <v>2566246.8421599995</v>
      </c>
      <c r="H173" s="2">
        <f t="shared" si="1"/>
        <v>0.11000000033527613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172594</v>
      </c>
      <c r="D174" s="1">
        <f>'PR-RAS'!E178</f>
        <v>177177.62</v>
      </c>
      <c r="E174" s="1">
        <v>0</v>
      </c>
      <c r="F174" s="1">
        <v>0</v>
      </c>
      <c r="G174" s="2">
        <f t="shared" si="0"/>
        <v>91162.218519999995</v>
      </c>
      <c r="H174" s="2">
        <f t="shared" si="1"/>
        <v>0.38000000000465661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1363947</v>
      </c>
      <c r="D175" s="1">
        <f>'PR-RAS'!E179</f>
        <v>2377662.84</v>
      </c>
      <c r="E175" s="1">
        <v>0</v>
      </c>
      <c r="F175" s="1">
        <v>0</v>
      </c>
      <c r="G175" s="2">
        <f t="shared" si="0"/>
        <v>1064753.4463199999</v>
      </c>
      <c r="H175" s="2">
        <f t="shared" si="1"/>
        <v>0.16000000014901161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913202</v>
      </c>
      <c r="D177" s="1">
        <f>'PR-RAS'!E181</f>
        <v>875523.12</v>
      </c>
      <c r="E177" s="1">
        <v>0</v>
      </c>
      <c r="F177" s="1">
        <v>0</v>
      </c>
      <c r="G177" s="2">
        <f t="shared" si="0"/>
        <v>468907.69024000003</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32819</v>
      </c>
      <c r="D178" s="1">
        <f>'PR-RAS'!E182</f>
        <v>169383.91</v>
      </c>
      <c r="E178" s="1">
        <v>0</v>
      </c>
      <c r="F178" s="1">
        <v>0</v>
      </c>
      <c r="G178" s="2">
        <f t="shared" si="0"/>
        <v>65770.867140000002</v>
      </c>
      <c r="H178" s="2">
        <f t="shared" si="1"/>
        <v>8.999999999650754E-2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1122032</v>
      </c>
      <c r="D179" s="1">
        <f>'PR-RAS'!E183</f>
        <v>903660.68</v>
      </c>
      <c r="E179" s="1">
        <v>0</v>
      </c>
      <c r="F179" s="1">
        <v>0</v>
      </c>
      <c r="G179" s="2">
        <f t="shared" si="0"/>
        <v>521424.89808000001</v>
      </c>
      <c r="H179" s="2">
        <f t="shared" si="1"/>
        <v>0.31999999994877726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62346</v>
      </c>
      <c r="D180" s="1">
        <f>'PR-RAS'!E184</f>
        <v>49625.09</v>
      </c>
      <c r="E180" s="1">
        <v>0</v>
      </c>
      <c r="F180" s="1">
        <v>0</v>
      </c>
      <c r="G180" s="2">
        <f t="shared" si="0"/>
        <v>28925.716219999998</v>
      </c>
      <c r="H180" s="2">
        <f t="shared" si="1"/>
        <v>8.999999999650754E-2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450095</v>
      </c>
      <c r="D181" s="1">
        <f>'PR-RAS'!E185</f>
        <v>481712.56</v>
      </c>
      <c r="E181" s="1">
        <v>0</v>
      </c>
      <c r="F181" s="1">
        <v>0</v>
      </c>
      <c r="G181" s="2">
        <f t="shared" si="0"/>
        <v>254433.62160000001</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142767</v>
      </c>
      <c r="D182" s="1">
        <f>'PR-RAS'!E186</f>
        <v>295373.07</v>
      </c>
      <c r="E182" s="1">
        <v>0</v>
      </c>
      <c r="F182" s="1">
        <v>0</v>
      </c>
      <c r="G182" s="2">
        <f t="shared" si="0"/>
        <v>132765.87834</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109401</v>
      </c>
      <c r="D184" s="1">
        <f>'PR-RAS'!E188</f>
        <v>104380.33000000002</v>
      </c>
      <c r="E184" s="1">
        <v>0</v>
      </c>
      <c r="F184" s="1">
        <v>0</v>
      </c>
      <c r="G184" s="2">
        <f t="shared" si="0"/>
        <v>58223.583780000008</v>
      </c>
      <c r="H184" s="2">
        <f t="shared" si="1"/>
        <v>0.33000000001629815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44299</v>
      </c>
      <c r="D185" s="1">
        <f>'PR-RAS'!E189</f>
        <v>49647.8</v>
      </c>
      <c r="E185" s="1">
        <v>0</v>
      </c>
      <c r="F185" s="1">
        <v>0</v>
      </c>
      <c r="G185" s="2">
        <f t="shared" si="0"/>
        <v>26421.4064</v>
      </c>
      <c r="H185" s="2">
        <f t="shared" si="1"/>
        <v>0.19999999999708962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14495</v>
      </c>
      <c r="D186" s="1">
        <f>'PR-RAS'!E190</f>
        <v>13190.62</v>
      </c>
      <c r="E186" s="1">
        <v>0</v>
      </c>
      <c r="F186" s="1">
        <v>0</v>
      </c>
      <c r="G186" s="2">
        <f t="shared" si="0"/>
        <v>7562.1044000000011</v>
      </c>
      <c r="H186" s="2">
        <f t="shared" si="1"/>
        <v>0.37999999999919964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2393</v>
      </c>
      <c r="D187" s="1">
        <f>'PR-RAS'!E191</f>
        <v>1644.03</v>
      </c>
      <c r="E187" s="1">
        <v>0</v>
      </c>
      <c r="F187" s="1">
        <v>0</v>
      </c>
      <c r="G187" s="2">
        <f t="shared" si="0"/>
        <v>1056.67716</v>
      </c>
      <c r="H187" s="2">
        <f t="shared" si="1"/>
        <v>2.9999999999972715E-2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13899</v>
      </c>
      <c r="D188" s="1">
        <f>'PR-RAS'!E192</f>
        <v>14916</v>
      </c>
      <c r="E188" s="1">
        <v>0</v>
      </c>
      <c r="F188" s="1">
        <v>0</v>
      </c>
      <c r="G188" s="2">
        <f t="shared" si="0"/>
        <v>8177.6970000000001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29357</v>
      </c>
      <c r="D189" s="1">
        <f>'PR-RAS'!E193</f>
        <v>17001.25</v>
      </c>
      <c r="E189" s="1">
        <v>0</v>
      </c>
      <c r="F189" s="1">
        <v>0</v>
      </c>
      <c r="G189" s="2">
        <f t="shared" si="0"/>
        <v>11911.585999999999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4958</v>
      </c>
      <c r="D191" s="1">
        <f>'PR-RAS'!E195</f>
        <v>7980.63</v>
      </c>
      <c r="E191" s="1">
        <v>0</v>
      </c>
      <c r="F191" s="1">
        <v>0</v>
      </c>
      <c r="G191" s="2">
        <f t="shared" si="0"/>
        <v>3974.6594000000005</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8852</v>
      </c>
      <c r="D192" s="1">
        <f>'PR-RAS'!E196</f>
        <v>9771.7800000000007</v>
      </c>
      <c r="E192" s="1">
        <v>0</v>
      </c>
      <c r="F192" s="1">
        <v>0</v>
      </c>
      <c r="G192" s="2">
        <f t="shared" si="0"/>
        <v>5423.5519600000007</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8852</v>
      </c>
      <c r="D206" s="1">
        <f>'PR-RAS'!E210</f>
        <v>9771.7800000000007</v>
      </c>
      <c r="E206" s="1">
        <v>0</v>
      </c>
      <c r="F206" s="1">
        <v>0</v>
      </c>
      <c r="G206" s="2">
        <f t="shared" si="0"/>
        <v>5821.0897999999997</v>
      </c>
      <c r="H206" s="2">
        <f t="shared" si="1"/>
        <v>0.21999999999934516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8586</v>
      </c>
      <c r="D207" s="1">
        <f>'PR-RAS'!E211</f>
        <v>9760.25</v>
      </c>
      <c r="E207" s="1">
        <v>0</v>
      </c>
      <c r="F207" s="1">
        <v>0</v>
      </c>
      <c r="G207" s="2">
        <f t="shared" si="0"/>
        <v>5789.9389999999994</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v>
      </c>
      <c r="D209" s="1">
        <f>'PR-RAS'!E213</f>
        <v>11.53</v>
      </c>
      <c r="E209" s="1">
        <v>0</v>
      </c>
      <c r="F209" s="1">
        <v>0</v>
      </c>
      <c r="G209" s="2">
        <f t="shared" si="0"/>
        <v>60.124479999999998</v>
      </c>
      <c r="H209" s="2">
        <f t="shared" si="1"/>
        <v>0.47000000000000064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6120</v>
      </c>
      <c r="D259" s="1">
        <f>'PR-RAS'!E263</f>
        <v>10302.73</v>
      </c>
      <c r="E259" s="1">
        <v>0</v>
      </c>
      <c r="F259" s="1">
        <v>0</v>
      </c>
      <c r="G259" s="2">
        <f t="shared" si="0"/>
        <v>6895.1686799999998</v>
      </c>
      <c r="H259" s="2">
        <f t="shared" si="1"/>
        <v>0.27000000000043656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6120</v>
      </c>
      <c r="D269" s="1">
        <f>'PR-RAS'!E273</f>
        <v>10302.73</v>
      </c>
      <c r="E269" s="1">
        <v>0</v>
      </c>
      <c r="F269" s="1">
        <v>0</v>
      </c>
      <c r="G269" s="2">
        <f t="shared" si="8"/>
        <v>7162.42328</v>
      </c>
      <c r="H269" s="2">
        <f t="shared" si="9"/>
        <v>0.27000000000043656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6120</v>
      </c>
      <c r="D270" s="1">
        <f>'PR-RAS'!E274</f>
        <v>10302.73</v>
      </c>
      <c r="E270" s="1">
        <v>0</v>
      </c>
      <c r="F270" s="1">
        <v>0</v>
      </c>
      <c r="G270" s="2">
        <f t="shared" si="8"/>
        <v>7189.1487400000005</v>
      </c>
      <c r="H270" s="2">
        <f t="shared" si="9"/>
        <v>0.27000000000043656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63086018</v>
      </c>
      <c r="D285" s="1">
        <f>'PR-RAS'!E289</f>
        <v>66620874.479999982</v>
      </c>
      <c r="E285" s="1">
        <v>0</v>
      </c>
      <c r="F285" s="1">
        <v>0</v>
      </c>
      <c r="G285" s="2">
        <f t="shared" si="8"/>
        <v>55757085.81663999</v>
      </c>
      <c r="H285" s="2">
        <f t="shared" si="9"/>
        <v>0.47999998182058334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1088982</v>
      </c>
      <c r="D286" s="1">
        <f>'PR-RAS'!E290</f>
        <v>5898286.9600000158</v>
      </c>
      <c r="E286" s="1">
        <v>0</v>
      </c>
      <c r="F286" s="1">
        <v>0</v>
      </c>
      <c r="G286" s="2">
        <f t="shared" si="8"/>
        <v>3672383.4372000089</v>
      </c>
      <c r="H286" s="2">
        <f t="shared" si="9"/>
        <v>3.9999984204769135E-2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4359613</v>
      </c>
      <c r="D289" s="1">
        <f>'PR-RAS'!E293</f>
        <v>4308130.0999999996</v>
      </c>
      <c r="E289" s="1">
        <v>0</v>
      </c>
      <c r="F289" s="1">
        <v>0</v>
      </c>
      <c r="G289" s="2">
        <f t="shared" si="8"/>
        <v>3737051.4815999996</v>
      </c>
      <c r="H289" s="2">
        <f t="shared" si="9"/>
        <v>9.999999962747097E-2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1172334</v>
      </c>
      <c r="D290" s="1">
        <f>'PR-RAS'!E294</f>
        <v>1408715.5</v>
      </c>
      <c r="E290" s="1">
        <v>0</v>
      </c>
      <c r="F290" s="1">
        <v>0</v>
      </c>
      <c r="G290" s="2">
        <f t="shared" si="8"/>
        <v>1153042.085</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11972</v>
      </c>
      <c r="D291" s="1">
        <f>'PR-RAS'!E295</f>
        <v>134726.45000000001</v>
      </c>
      <c r="E291" s="1">
        <v>0</v>
      </c>
      <c r="F291" s="1">
        <v>0</v>
      </c>
      <c r="G291" s="2">
        <f t="shared" si="8"/>
        <v>81613.221000000005</v>
      </c>
      <c r="H291" s="2">
        <f t="shared" si="9"/>
        <v>0.45000000001164153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603610</v>
      </c>
      <c r="D292" s="1">
        <f>'PR-RAS'!E296</f>
        <v>536840.28</v>
      </c>
      <c r="E292" s="1">
        <v>0</v>
      </c>
      <c r="F292" s="1">
        <v>0</v>
      </c>
      <c r="G292" s="2">
        <f t="shared" si="8"/>
        <v>488091.55296</v>
      </c>
      <c r="H292" s="2">
        <f t="shared" si="9"/>
        <v>0.28000000002793968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5548</v>
      </c>
      <c r="D293" s="1">
        <f>'PR-RAS'!E298</f>
        <v>4491.6400000000003</v>
      </c>
      <c r="E293" s="1">
        <v>0</v>
      </c>
      <c r="F293" s="1">
        <v>0</v>
      </c>
      <c r="G293" s="2">
        <f t="shared" si="8"/>
        <v>4243.1337599999997</v>
      </c>
      <c r="H293" s="2">
        <f t="shared" si="9"/>
        <v>0.35999999999967258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5548</v>
      </c>
      <c r="D306" s="1">
        <f>'PR-RAS'!E311</f>
        <v>4491.6400000000003</v>
      </c>
      <c r="E306" s="1">
        <v>0</v>
      </c>
      <c r="F306" s="1">
        <v>0</v>
      </c>
      <c r="G306" s="2">
        <f t="shared" si="8"/>
        <v>4432.0403999999999</v>
      </c>
      <c r="H306" s="2">
        <f t="shared" si="9"/>
        <v>0.35999999999967258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5548</v>
      </c>
      <c r="D307" s="1">
        <f>'PR-RAS'!E312</f>
        <v>4491.6400000000003</v>
      </c>
      <c r="E307" s="1">
        <v>0</v>
      </c>
      <c r="F307" s="1">
        <v>0</v>
      </c>
      <c r="G307" s="2">
        <f t="shared" si="8"/>
        <v>4446.57168</v>
      </c>
      <c r="H307" s="2">
        <f t="shared" si="9"/>
        <v>0.35999999999967258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5548</v>
      </c>
      <c r="D308" s="1">
        <f>'PR-RAS'!E313</f>
        <v>4491.6400000000003</v>
      </c>
      <c r="E308" s="1">
        <v>0</v>
      </c>
      <c r="F308" s="1">
        <v>0</v>
      </c>
      <c r="G308" s="2">
        <f t="shared" si="8"/>
        <v>4461.1029600000002</v>
      </c>
      <c r="H308" s="2">
        <f t="shared" si="9"/>
        <v>0.35999999999967258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1088502</v>
      </c>
      <c r="D345" s="1">
        <f>'PR-RAS'!E350</f>
        <v>2713422.64</v>
      </c>
      <c r="E345" s="1">
        <v>0</v>
      </c>
      <c r="F345" s="1">
        <v>0</v>
      </c>
      <c r="G345" s="2">
        <f t="shared" si="8"/>
        <v>2241279.4643199998</v>
      </c>
      <c r="H345" s="2">
        <f t="shared" si="9"/>
        <v>0.35999999986961484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1088502</v>
      </c>
      <c r="D358" s="1">
        <f>'PR-RAS'!E363</f>
        <v>2713422.64</v>
      </c>
      <c r="E358" s="1">
        <v>0</v>
      </c>
      <c r="F358" s="1">
        <v>0</v>
      </c>
      <c r="G358" s="2">
        <f t="shared" si="8"/>
        <v>2325978.97896</v>
      </c>
      <c r="H358" s="2">
        <f t="shared" si="9"/>
        <v>0.35999999986961484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1051002</v>
      </c>
      <c r="D364" s="1">
        <f>'PR-RAS'!E369</f>
        <v>2539372.64</v>
      </c>
      <c r="E364" s="1">
        <v>0</v>
      </c>
      <c r="F364" s="1">
        <v>0</v>
      </c>
      <c r="G364" s="2">
        <f t="shared" si="8"/>
        <v>2225098.2626399999</v>
      </c>
      <c r="H364" s="2">
        <f t="shared" si="9"/>
        <v>0.35999999986961484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41746</v>
      </c>
      <c r="D365" s="1">
        <f>'PR-RAS'!E370</f>
        <v>401032.98</v>
      </c>
      <c r="E365" s="1">
        <v>0</v>
      </c>
      <c r="F365" s="1">
        <v>0</v>
      </c>
      <c r="G365" s="2">
        <f t="shared" si="8"/>
        <v>307147.55343999999</v>
      </c>
      <c r="H365" s="2">
        <f t="shared" si="9"/>
        <v>2.0000000018626451E-2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38211.25</v>
      </c>
      <c r="E366" s="1">
        <v>0</v>
      </c>
      <c r="F366" s="1">
        <v>0</v>
      </c>
      <c r="G366" s="2">
        <f t="shared" si="8"/>
        <v>27894.212499999998</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6241</v>
      </c>
      <c r="D367" s="1">
        <f>'PR-RAS'!E372</f>
        <v>29518.75</v>
      </c>
      <c r="E367" s="1">
        <v>0</v>
      </c>
      <c r="F367" s="1">
        <v>0</v>
      </c>
      <c r="G367" s="2">
        <f t="shared" si="8"/>
        <v>23891.931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938021</v>
      </c>
      <c r="D368" s="1">
        <f>'PR-RAS'!E373</f>
        <v>1336128.8700000001</v>
      </c>
      <c r="E368" s="1">
        <v>0</v>
      </c>
      <c r="F368" s="1">
        <v>0</v>
      </c>
      <c r="G368" s="2">
        <f t="shared" si="8"/>
        <v>1324972.29758</v>
      </c>
      <c r="H368" s="2">
        <f t="shared" si="9"/>
        <v>0.12999999988824129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42746</v>
      </c>
      <c r="D369" s="1">
        <f>'PR-RAS'!E374</f>
        <v>0</v>
      </c>
      <c r="E369" s="1">
        <v>0</v>
      </c>
      <c r="F369" s="1">
        <v>0</v>
      </c>
      <c r="G369" s="2">
        <f t="shared" si="8"/>
        <v>15730.528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22248</v>
      </c>
      <c r="D371" s="1">
        <f>'PR-RAS'!E376</f>
        <v>734480.79</v>
      </c>
      <c r="E371" s="1">
        <v>0</v>
      </c>
      <c r="F371" s="1">
        <v>0</v>
      </c>
      <c r="G371" s="2">
        <f t="shared" si="8"/>
        <v>551747.54460000002</v>
      </c>
      <c r="H371" s="2">
        <f t="shared" si="9"/>
        <v>0.2099999999627471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37500</v>
      </c>
      <c r="D386" s="1">
        <f>'PR-RAS'!E391</f>
        <v>174050</v>
      </c>
      <c r="E386" s="1">
        <v>0</v>
      </c>
      <c r="F386" s="1">
        <v>0</v>
      </c>
      <c r="G386" s="2">
        <f t="shared" si="8"/>
        <v>148456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37500</v>
      </c>
      <c r="D388" s="1">
        <f>'PR-RAS'!E393</f>
        <v>174050</v>
      </c>
      <c r="E388" s="1">
        <v>0</v>
      </c>
      <c r="F388" s="1">
        <v>0</v>
      </c>
      <c r="G388" s="2">
        <f t="shared" si="8"/>
        <v>149227.20000000001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1082954</v>
      </c>
      <c r="D403" s="1">
        <f>'PR-RAS'!E408</f>
        <v>2708931</v>
      </c>
      <c r="E403" s="1">
        <v>0</v>
      </c>
      <c r="F403" s="1">
        <v>0</v>
      </c>
      <c r="G403" s="2">
        <f t="shared" si="8"/>
        <v>2613328.0320000001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674817</v>
      </c>
      <c r="D405" s="1">
        <f>'PR-RAS'!E410</f>
        <v>720271.66</v>
      </c>
      <c r="E405" s="1">
        <v>0</v>
      </c>
      <c r="F405" s="1">
        <v>0</v>
      </c>
      <c r="G405" s="2">
        <f t="shared" si="8"/>
        <v>854605.56928000017</v>
      </c>
      <c r="H405" s="2">
        <f t="shared" si="9"/>
        <v>0.33999999996740371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64180548</v>
      </c>
      <c r="D407" s="1">
        <f>'PR-RAS'!E412</f>
        <v>72523653.079999998</v>
      </c>
      <c r="E407" s="1">
        <v>0</v>
      </c>
      <c r="F407" s="1">
        <v>0</v>
      </c>
      <c r="G407" s="2">
        <f t="shared" si="8"/>
        <v>84946508.78896001</v>
      </c>
      <c r="H407" s="2">
        <f t="shared" si="9"/>
        <v>7.9999998211860657E-2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64174520</v>
      </c>
      <c r="D408" s="1">
        <f>'PR-RAS'!E413</f>
        <v>69334297.119999975</v>
      </c>
      <c r="E408" s="1">
        <v>0</v>
      </c>
      <c r="F408" s="1">
        <v>0</v>
      </c>
      <c r="G408" s="2">
        <f t="shared" si="8"/>
        <v>82557147.495679975</v>
      </c>
      <c r="H408" s="2">
        <f t="shared" si="9"/>
        <v>0.11999997496604919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6028</v>
      </c>
      <c r="D409" s="1">
        <f>'PR-RAS'!E414</f>
        <v>3189355.9600000232</v>
      </c>
      <c r="E409" s="1">
        <v>0</v>
      </c>
      <c r="F409" s="1">
        <v>0</v>
      </c>
      <c r="G409" s="2">
        <f t="shared" si="8"/>
        <v>2604973.8873600187</v>
      </c>
      <c r="H409" s="2">
        <f t="shared" si="9"/>
        <v>3.9999976754188538E-2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5034430</v>
      </c>
      <c r="D412" s="1">
        <f>'PR-RAS'!E417</f>
        <v>5028401.76</v>
      </c>
      <c r="E412" s="1">
        <v>0</v>
      </c>
      <c r="F412" s="1">
        <v>0</v>
      </c>
      <c r="G412" s="2">
        <f t="shared" si="8"/>
        <v>6202496.9767199997</v>
      </c>
      <c r="H412" s="2">
        <f t="shared" si="9"/>
        <v>0.24000000022351742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1172334</v>
      </c>
      <c r="D413" s="1">
        <f>'PR-RAS'!E418</f>
        <v>1408715.5</v>
      </c>
      <c r="E413" s="1">
        <v>0</v>
      </c>
      <c r="F413" s="1">
        <v>0</v>
      </c>
      <c r="G413" s="2">
        <f t="shared" si="8"/>
        <v>1643783.18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64180548</v>
      </c>
      <c r="D633" s="1">
        <f>'PR-RAS'!E639</f>
        <v>72523653.079999998</v>
      </c>
      <c r="E633" s="1">
        <v>0</v>
      </c>
      <c r="F633" s="1">
        <v>0</v>
      </c>
      <c r="G633" s="2">
        <f t="shared" si="10"/>
        <v>132232003.82912</v>
      </c>
      <c r="H633" s="2">
        <f t="shared" si="11"/>
        <v>7.9999998211860657E-2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64174520</v>
      </c>
      <c r="D634" s="1">
        <f>'PR-RAS'!E640</f>
        <v>69334297.119999975</v>
      </c>
      <c r="E634" s="1">
        <v>0</v>
      </c>
      <c r="F634" s="1">
        <v>0</v>
      </c>
      <c r="G634" s="2">
        <f t="shared" si="10"/>
        <v>128399691.31391998</v>
      </c>
      <c r="H634" s="2">
        <f t="shared" si="11"/>
        <v>0.11999997496604919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6028</v>
      </c>
      <c r="D635" s="1">
        <f>'PR-RAS'!E641</f>
        <v>3189355.9600000232</v>
      </c>
      <c r="E635" s="1">
        <v>0</v>
      </c>
      <c r="F635" s="1">
        <v>0</v>
      </c>
      <c r="G635" s="2">
        <f t="shared" si="10"/>
        <v>4047925.1092800293</v>
      </c>
      <c r="H635" s="2">
        <f t="shared" si="11"/>
        <v>3.9999976754188538E-2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5034430</v>
      </c>
      <c r="D638" s="1">
        <f>'PR-RAS'!E644</f>
        <v>5028401.76</v>
      </c>
      <c r="E638" s="1">
        <v>0</v>
      </c>
      <c r="F638" s="1">
        <v>0</v>
      </c>
      <c r="G638" s="2">
        <f t="shared" si="10"/>
        <v>9613115.7522400003</v>
      </c>
      <c r="H638" s="2">
        <f t="shared" si="11"/>
        <v>0.24000000022351742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5028402</v>
      </c>
      <c r="D640" s="1">
        <f>'PR-RAS'!E646</f>
        <v>1839045.7999999765</v>
      </c>
      <c r="E640" s="1">
        <v>0</v>
      </c>
      <c r="F640" s="1">
        <v>0</v>
      </c>
      <c r="G640" s="2">
        <f t="shared" si="10"/>
        <v>5563449.4103999697</v>
      </c>
      <c r="H640" s="2">
        <f t="shared" si="11"/>
        <v>0.20000002346932888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42775935</v>
      </c>
      <c r="D643" s="1">
        <f>'PR-RAS'!E650</f>
        <v>43096121.719999999</v>
      </c>
      <c r="E643" s="1">
        <v>0</v>
      </c>
      <c r="F643" s="1">
        <v>0</v>
      </c>
      <c r="G643" s="2">
        <f t="shared" si="10"/>
        <v>82797570.558479995</v>
      </c>
      <c r="H643" s="2">
        <f t="shared" si="11"/>
        <v>0.2800000011920929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42775935</v>
      </c>
      <c r="D644" s="1">
        <f>'PR-RAS'!E651</f>
        <v>43096121.719999999</v>
      </c>
      <c r="E644" s="1">
        <v>0</v>
      </c>
      <c r="F644" s="1">
        <v>0</v>
      </c>
      <c r="G644" s="2">
        <f t="shared" si="10"/>
        <v>82926538.736919999</v>
      </c>
      <c r="H644" s="2">
        <f t="shared" si="11"/>
        <v>0.2800000011920929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v>
      </c>
      <c r="D647" s="1">
        <f>'PR-RAS'!E654</f>
        <v>192</v>
      </c>
      <c r="E647" s="1">
        <v>0</v>
      </c>
      <c r="F647" s="1">
        <v>0</v>
      </c>
      <c r="G647" s="2">
        <f t="shared" si="10"/>
        <v>372.096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149</v>
      </c>
      <c r="D649" s="1">
        <f>'PR-RAS'!E656</f>
        <v>150</v>
      </c>
      <c r="E649" s="1">
        <v>0</v>
      </c>
      <c r="F649" s="1">
        <v>0</v>
      </c>
      <c r="G649" s="2">
        <f t="shared" si="10"/>
        <v>290.952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296108</v>
      </c>
      <c r="D662" s="1">
        <f>'PR-RAS'!E669</f>
        <v>487672.08</v>
      </c>
      <c r="E662" s="1">
        <v>0</v>
      </c>
      <c r="F662" s="1">
        <v>0</v>
      </c>
      <c r="G662" s="2">
        <f t="shared" si="10"/>
        <v>840429.87776000018</v>
      </c>
      <c r="H662" s="2">
        <f t="shared" si="11"/>
        <v>8.0000000016298145E-2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6000416</v>
      </c>
      <c r="D703" s="1">
        <f>'PR-RAS'!E710</f>
        <v>5681949.3799999999</v>
      </c>
      <c r="E703" s="1">
        <v>0</v>
      </c>
      <c r="F703" s="1">
        <v>0</v>
      </c>
      <c r="G703" s="2">
        <f t="shared" si="10"/>
        <v>12189748.961519998</v>
      </c>
      <c r="H703" s="2">
        <f t="shared" si="11"/>
        <v>0.37999999988824129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40000</v>
      </c>
      <c r="D709" s="1">
        <f>'PR-RAS'!E716</f>
        <v>50000.09</v>
      </c>
      <c r="E709" s="1">
        <v>0</v>
      </c>
      <c r="F709" s="1">
        <v>0</v>
      </c>
      <c r="G709" s="2">
        <f t="shared" si="10"/>
        <v>99120.127439999997</v>
      </c>
      <c r="H709" s="2">
        <f t="shared" si="11"/>
        <v>8.999999999650754E-2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109000</v>
      </c>
      <c r="D710" s="1">
        <f>'PR-RAS'!E717</f>
        <v>92000.04</v>
      </c>
      <c r="E710" s="1">
        <v>0</v>
      </c>
      <c r="F710" s="1">
        <v>0</v>
      </c>
      <c r="G710" s="2">
        <f t="shared" si="10"/>
        <v>207737.05671999996</v>
      </c>
      <c r="H710" s="2">
        <f t="shared" si="11"/>
        <v>3.9999999993597157E-2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878522</v>
      </c>
      <c r="D711" s="1">
        <f>'PR-RAS'!E718</f>
        <v>1031223.9</v>
      </c>
      <c r="E711" s="1">
        <v>0</v>
      </c>
      <c r="F711" s="1">
        <v>0</v>
      </c>
      <c r="G711" s="2">
        <f t="shared" si="10"/>
        <v>2088088.5579999997</v>
      </c>
      <c r="H711" s="2">
        <f t="shared" si="11"/>
        <v>9.9999999976716936E-2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7875</v>
      </c>
      <c r="D713" s="1">
        <f>'PR-RAS'!E720</f>
        <v>25175</v>
      </c>
      <c r="E713" s="1">
        <v>0</v>
      </c>
      <c r="F713" s="1">
        <v>0</v>
      </c>
      <c r="G713" s="2">
        <f t="shared" si="10"/>
        <v>41456.199999999997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37221</v>
      </c>
      <c r="D715" s="1">
        <f>'PR-RAS'!E722</f>
        <v>37125.089999999997</v>
      </c>
      <c r="E715" s="1">
        <v>0</v>
      </c>
      <c r="F715" s="1">
        <v>0</v>
      </c>
      <c r="G715" s="2">
        <f t="shared" si="10"/>
        <v>79590.422519999993</v>
      </c>
      <c r="H715" s="2">
        <f t="shared" si="11"/>
        <v>8.999999999650754E-2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36218</v>
      </c>
      <c r="D717" s="1">
        <f>'PR-RAS'!E724</f>
        <v>55917.13</v>
      </c>
      <c r="E717" s="1">
        <v>0</v>
      </c>
      <c r="F717" s="1">
        <v>0</v>
      </c>
      <c r="G717" s="2">
        <f t="shared" si="10"/>
        <v>106005.41816</v>
      </c>
      <c r="H717" s="2">
        <f t="shared" si="11"/>
        <v>0.12999999999738066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39299</v>
      </c>
      <c r="D718" s="1">
        <f>'PR-RAS'!E725</f>
        <v>44047.8</v>
      </c>
      <c r="E718" s="1">
        <v>0</v>
      </c>
      <c r="F718" s="1">
        <v>0</v>
      </c>
      <c r="G718" s="2">
        <f t="shared" si="10"/>
        <v>91341.928199999995</v>
      </c>
      <c r="H718" s="2">
        <f t="shared" si="11"/>
        <v>0.19999999999708962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33319762</v>
      </c>
      <c r="D984" s="6">
        <f>BILANCA!E6</f>
        <v>37805870.060000002</v>
      </c>
      <c r="E984" s="6">
        <v>0</v>
      </c>
      <c r="F984" s="6">
        <v>0</v>
      </c>
      <c r="G984" s="7">
        <f t="shared" ref="G984:G1241" si="22">B984/1000*C984+B984/500*D984</f>
        <v>108931.50212</v>
      </c>
      <c r="H984" s="7">
        <f t="shared" si="19"/>
        <v>6.0000002384185791E-2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29976282</v>
      </c>
      <c r="D985" s="1">
        <f>BILANCA!E7</f>
        <v>30381215.579999998</v>
      </c>
      <c r="E985" s="1">
        <v>0</v>
      </c>
      <c r="F985" s="1">
        <v>0</v>
      </c>
      <c r="G985" s="2">
        <f t="shared" si="22"/>
        <v>181477.42632</v>
      </c>
      <c r="H985" s="2">
        <f t="shared" si="19"/>
        <v>0.42000000178813934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2207591</v>
      </c>
      <c r="D986" s="1">
        <f>BILANCA!E8</f>
        <v>2207591.1800000002</v>
      </c>
      <c r="E986" s="1">
        <v>0</v>
      </c>
      <c r="F986" s="1">
        <v>0</v>
      </c>
      <c r="G986" s="2">
        <f t="shared" si="22"/>
        <v>19868.320080000001</v>
      </c>
      <c r="H986" s="2">
        <f t="shared" si="19"/>
        <v>0.18000000016763806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2207591</v>
      </c>
      <c r="D987" s="1">
        <f>BILANCA!E9</f>
        <v>2207591.1800000002</v>
      </c>
      <c r="E987" s="1">
        <v>0</v>
      </c>
      <c r="F987" s="1">
        <v>0</v>
      </c>
      <c r="G987" s="2">
        <f t="shared" si="22"/>
        <v>26491.093440000004</v>
      </c>
      <c r="H987" s="2">
        <f t="shared" si="19"/>
        <v>0.18000000016763806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27167245</v>
      </c>
      <c r="D990" s="1">
        <f>BILANCA!E12</f>
        <v>27536593.420000002</v>
      </c>
      <c r="E990" s="1">
        <v>0</v>
      </c>
      <c r="F990" s="1">
        <v>0</v>
      </c>
      <c r="G990" s="2">
        <f t="shared" si="22"/>
        <v>575683.02288000006</v>
      </c>
      <c r="H990" s="2">
        <f t="shared" si="19"/>
        <v>0.42000000178813934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22904692</v>
      </c>
      <c r="D991" s="1">
        <f>BILANCA!E13</f>
        <v>22224258.670000002</v>
      </c>
      <c r="E991" s="1">
        <v>0</v>
      </c>
      <c r="F991" s="1">
        <v>0</v>
      </c>
      <c r="G991" s="2">
        <f t="shared" si="22"/>
        <v>538825.67472000001</v>
      </c>
      <c r="H991" s="2">
        <f t="shared" si="19"/>
        <v>0.32999999821186066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199695</v>
      </c>
      <c r="D992" s="1">
        <f>BILANCA!E14</f>
        <v>199694.88</v>
      </c>
      <c r="E992" s="1">
        <v>0</v>
      </c>
      <c r="F992" s="1">
        <v>0</v>
      </c>
      <c r="G992" s="2">
        <f t="shared" si="22"/>
        <v>5391.7628399999994</v>
      </c>
      <c r="H992" s="2">
        <f t="shared" si="19"/>
        <v>0.11999999999534339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54437026</v>
      </c>
      <c r="D993" s="1">
        <f>BILANCA!E15</f>
        <v>54437026.799999997</v>
      </c>
      <c r="E993" s="1">
        <v>0</v>
      </c>
      <c r="F993" s="1">
        <v>0</v>
      </c>
      <c r="G993" s="2">
        <f t="shared" si="22"/>
        <v>1633110.7959999999</v>
      </c>
      <c r="H993" s="2">
        <f t="shared" si="19"/>
        <v>0.20000000298023224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175736</v>
      </c>
      <c r="D995" s="1">
        <f>BILANCA!E17</f>
        <v>175735.57</v>
      </c>
      <c r="E995" s="1">
        <v>0</v>
      </c>
      <c r="F995" s="1">
        <v>0</v>
      </c>
      <c r="G995" s="2">
        <f t="shared" si="22"/>
        <v>6326.4856799999998</v>
      </c>
      <c r="H995" s="2">
        <f t="shared" si="19"/>
        <v>0.42999999999301508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31907765</v>
      </c>
      <c r="D996" s="1">
        <f>BILANCA!E18</f>
        <v>32588198.579999998</v>
      </c>
      <c r="E996" s="1">
        <v>0</v>
      </c>
      <c r="F996" s="1">
        <v>0</v>
      </c>
      <c r="G996" s="2">
        <f t="shared" si="22"/>
        <v>1262094.1080799999</v>
      </c>
      <c r="H996" s="2">
        <f t="shared" si="19"/>
        <v>0.42000000178813934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4259459</v>
      </c>
      <c r="D997" s="1">
        <f>BILANCA!E19</f>
        <v>5253909.75</v>
      </c>
      <c r="E997" s="1">
        <v>0</v>
      </c>
      <c r="F997" s="1">
        <v>0</v>
      </c>
      <c r="G997" s="2">
        <f t="shared" si="22"/>
        <v>206741.899</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5814608</v>
      </c>
      <c r="D998" s="1">
        <f>BILANCA!E20</f>
        <v>6199095.3300000001</v>
      </c>
      <c r="E998" s="1">
        <v>0</v>
      </c>
      <c r="F998" s="1">
        <v>0</v>
      </c>
      <c r="G998" s="2">
        <f t="shared" si="22"/>
        <v>273191.97989999998</v>
      </c>
      <c r="H998" s="2">
        <f t="shared" si="19"/>
        <v>0.33000000007450581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336226</v>
      </c>
      <c r="D999" s="1">
        <f>BILANCA!E21</f>
        <v>371737.85</v>
      </c>
      <c r="E999" s="1">
        <v>0</v>
      </c>
      <c r="F999" s="1">
        <v>0</v>
      </c>
      <c r="G999" s="2">
        <f t="shared" si="22"/>
        <v>17275.227200000001</v>
      </c>
      <c r="H999" s="2">
        <f t="shared" si="19"/>
        <v>0.15000000002328306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1270897</v>
      </c>
      <c r="D1000" s="1">
        <f>BILANCA!E22</f>
        <v>1288970.94</v>
      </c>
      <c r="E1000" s="1">
        <v>0</v>
      </c>
      <c r="F1000" s="1">
        <v>0</v>
      </c>
      <c r="G1000" s="2">
        <f t="shared" si="22"/>
        <v>65430.26096</v>
      </c>
      <c r="H1000" s="2">
        <f t="shared" si="19"/>
        <v>6.0000000055879354E-2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23687534</v>
      </c>
      <c r="D1001" s="1">
        <f>BILANCA!E23</f>
        <v>24986421.68</v>
      </c>
      <c r="E1001" s="1">
        <v>0</v>
      </c>
      <c r="F1001" s="1">
        <v>0</v>
      </c>
      <c r="G1001" s="2">
        <f t="shared" si="22"/>
        <v>1325886.7924799998</v>
      </c>
      <c r="H1001" s="2">
        <f t="shared" si="19"/>
        <v>0.32000000029802322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1924524</v>
      </c>
      <c r="D1002" s="1">
        <f>BILANCA!E24</f>
        <v>1924524.35</v>
      </c>
      <c r="E1002" s="1">
        <v>0</v>
      </c>
      <c r="F1002" s="1">
        <v>0</v>
      </c>
      <c r="G1002" s="2">
        <f t="shared" si="22"/>
        <v>109697.88130000001</v>
      </c>
      <c r="H1002" s="2">
        <f t="shared" si="19"/>
        <v>0.35000000009313226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6050585</v>
      </c>
      <c r="D1004" s="1">
        <f>BILANCA!E26</f>
        <v>6779806.9699999997</v>
      </c>
      <c r="E1004" s="1">
        <v>0</v>
      </c>
      <c r="F1004" s="1">
        <v>0</v>
      </c>
      <c r="G1004" s="2">
        <f t="shared" si="22"/>
        <v>411814.17773999996</v>
      </c>
      <c r="H1004" s="2">
        <f t="shared" si="19"/>
        <v>3.0000000260770321E-2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34824915</v>
      </c>
      <c r="D1006" s="1">
        <f>BILANCA!E28</f>
        <v>36296647.369999997</v>
      </c>
      <c r="E1006" s="1">
        <v>0</v>
      </c>
      <c r="F1006" s="1">
        <v>0</v>
      </c>
      <c r="G1006" s="2">
        <f t="shared" si="22"/>
        <v>2470618.8240199997</v>
      </c>
      <c r="H1006" s="2">
        <f t="shared" si="19"/>
        <v>0.36999999731779099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400540</v>
      </c>
      <c r="D1008" s="1">
        <f>BILANCA!E30</f>
        <v>400540.17</v>
      </c>
      <c r="E1008" s="1">
        <v>0</v>
      </c>
      <c r="F1008" s="1">
        <v>0</v>
      </c>
      <c r="G1008" s="2">
        <f t="shared" si="22"/>
        <v>30040.5085</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400540</v>
      </c>
      <c r="D1012" s="1">
        <f>BILANCA!E34</f>
        <v>400540.17</v>
      </c>
      <c r="E1012" s="1">
        <v>0</v>
      </c>
      <c r="F1012" s="1">
        <v>0</v>
      </c>
      <c r="G1012" s="2">
        <f t="shared" si="22"/>
        <v>34846.989860000001</v>
      </c>
      <c r="H1012" s="2">
        <f t="shared" si="19"/>
        <v>0.16999999998370185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3094</v>
      </c>
      <c r="D1023" s="1">
        <f>BILANCA!E45</f>
        <v>58425</v>
      </c>
      <c r="E1023" s="1">
        <v>0</v>
      </c>
      <c r="F1023" s="1">
        <v>0</v>
      </c>
      <c r="G1023" s="2">
        <f t="shared" si="22"/>
        <v>4797.76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1259295</v>
      </c>
      <c r="D1025" s="1">
        <f>BILANCA!E47</f>
        <v>1433344.75</v>
      </c>
      <c r="E1025" s="1">
        <v>0</v>
      </c>
      <c r="F1025" s="1">
        <v>0</v>
      </c>
      <c r="G1025" s="2">
        <f t="shared" si="22"/>
        <v>173291.34900000002</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1256201</v>
      </c>
      <c r="D1028" s="1">
        <f>BILANCA!E50</f>
        <v>1374919.75</v>
      </c>
      <c r="E1028" s="1">
        <v>0</v>
      </c>
      <c r="F1028" s="1">
        <v>0</v>
      </c>
      <c r="G1028" s="2">
        <f t="shared" si="22"/>
        <v>180271.82250000001</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849</v>
      </c>
      <c r="D1030" s="1">
        <f>BILANCA!E52</f>
        <v>1987.3300000000745</v>
      </c>
      <c r="E1030" s="1">
        <v>0</v>
      </c>
      <c r="F1030" s="1">
        <v>0</v>
      </c>
      <c r="G1030" s="2">
        <f t="shared" si="22"/>
        <v>226.71202000000699</v>
      </c>
      <c r="H1030" s="2">
        <f t="shared" si="19"/>
        <v>0.33000000007450581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849</v>
      </c>
      <c r="D1031" s="1">
        <f>BILANCA!E53</f>
        <v>1987.33</v>
      </c>
      <c r="E1031" s="1">
        <v>0</v>
      </c>
      <c r="F1031" s="1">
        <v>0</v>
      </c>
      <c r="G1031" s="2">
        <f t="shared" si="22"/>
        <v>231.53568000000001</v>
      </c>
      <c r="H1031" s="2">
        <f t="shared" si="19"/>
        <v>0.32999999999992724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9075822</v>
      </c>
      <c r="D1032" s="1">
        <f>BILANCA!E54</f>
        <v>10153965.119999999</v>
      </c>
      <c r="E1032" s="1">
        <v>0</v>
      </c>
      <c r="F1032" s="1">
        <v>0</v>
      </c>
      <c r="G1032" s="2">
        <f t="shared" si="22"/>
        <v>1439803.8597599999</v>
      </c>
      <c r="H1032" s="2">
        <f t="shared" si="19"/>
        <v>0.11999999918043613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9075822</v>
      </c>
      <c r="D1033" s="1">
        <f>BILANCA!E55</f>
        <v>10153965.119999999</v>
      </c>
      <c r="E1033" s="1">
        <v>0</v>
      </c>
      <c r="F1033" s="1">
        <v>0</v>
      </c>
      <c r="G1033" s="2">
        <f t="shared" si="22"/>
        <v>1469187.612</v>
      </c>
      <c r="H1033" s="2">
        <f t="shared" si="19"/>
        <v>0.11999999918043613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600597</v>
      </c>
      <c r="D1041" s="1">
        <f>BILANCA!E63</f>
        <v>635043.65</v>
      </c>
      <c r="E1041" s="1">
        <v>0</v>
      </c>
      <c r="F1041" s="1">
        <v>0</v>
      </c>
      <c r="G1041" s="2">
        <f t="shared" si="22"/>
        <v>108499.68940000002</v>
      </c>
      <c r="H1041" s="2">
        <f t="shared" si="19"/>
        <v>0.34999999997671694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600597</v>
      </c>
      <c r="D1042" s="1">
        <f>BILANCA!E64</f>
        <v>635043.65</v>
      </c>
      <c r="E1042" s="1">
        <v>0</v>
      </c>
      <c r="F1042" s="1">
        <v>0</v>
      </c>
      <c r="G1042" s="2">
        <f t="shared" si="22"/>
        <v>110370.3737</v>
      </c>
      <c r="H1042" s="2">
        <f t="shared" si="19"/>
        <v>0.34999999997671694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3343480</v>
      </c>
      <c r="D1046" s="1">
        <f>BILANCA!E68</f>
        <v>7424654.4800000004</v>
      </c>
      <c r="E1046" s="1">
        <v>0</v>
      </c>
      <c r="F1046" s="1">
        <v>0</v>
      </c>
      <c r="G1046" s="2">
        <f t="shared" si="22"/>
        <v>1146145.7044800001</v>
      </c>
      <c r="H1046" s="2">
        <f t="shared" si="19"/>
        <v>0.48000000044703484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923532</v>
      </c>
      <c r="D1056" s="1">
        <f>BILANCA!E78</f>
        <v>1006475.24</v>
      </c>
      <c r="E1056" s="1">
        <v>0</v>
      </c>
      <c r="F1056" s="1">
        <v>0</v>
      </c>
      <c r="G1056" s="2">
        <f t="shared" si="22"/>
        <v>214363.22103999997</v>
      </c>
      <c r="H1056" s="2">
        <f t="shared" si="19"/>
        <v>0.23999999999068677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923532</v>
      </c>
      <c r="D1064" s="1">
        <f>BILANCA!E86</f>
        <v>1006475.24</v>
      </c>
      <c r="E1064" s="1">
        <v>0</v>
      </c>
      <c r="F1064" s="1">
        <v>0</v>
      </c>
      <c r="G1064" s="2">
        <f t="shared" si="22"/>
        <v>237855.08087999999</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2416788</v>
      </c>
      <c r="D1124" s="1">
        <f>BILANCA!E146</f>
        <v>6414451.8799999999</v>
      </c>
      <c r="E1124" s="1">
        <v>0</v>
      </c>
      <c r="F1124" s="1">
        <v>0</v>
      </c>
      <c r="G1124" s="2">
        <f t="shared" si="22"/>
        <v>2149642.5381599995</v>
      </c>
      <c r="H1124" s="2">
        <f t="shared" si="23"/>
        <v>0.12000000011175871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477543</v>
      </c>
      <c r="D1137" s="1">
        <f>BILANCA!E159</f>
        <v>661583.77</v>
      </c>
      <c r="E1137" s="1">
        <v>0</v>
      </c>
      <c r="F1137" s="1">
        <v>0</v>
      </c>
      <c r="G1137" s="2">
        <f t="shared" si="22"/>
        <v>277309.42316000001</v>
      </c>
      <c r="H1137" s="2">
        <f t="shared" si="23"/>
        <v>0.22999999998137355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11972</v>
      </c>
      <c r="D1138" s="1">
        <f>BILANCA!E160</f>
        <v>134726.45000000001</v>
      </c>
      <c r="E1138" s="1">
        <v>0</v>
      </c>
      <c r="F1138" s="1">
        <v>0</v>
      </c>
      <c r="G1138" s="2">
        <f t="shared" si="22"/>
        <v>43620.859500000006</v>
      </c>
      <c r="H1138" s="2">
        <f t="shared" si="23"/>
        <v>0.45000000001164153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1866499</v>
      </c>
      <c r="D1139" s="1">
        <f>BILANCA!E161</f>
        <v>5563596.4800000004</v>
      </c>
      <c r="E1139" s="1">
        <v>0</v>
      </c>
      <c r="F1139" s="1">
        <v>0</v>
      </c>
      <c r="G1139" s="2">
        <f t="shared" si="22"/>
        <v>2027015.9457600003</v>
      </c>
      <c r="H1139" s="2">
        <f t="shared" si="23"/>
        <v>0.48000000044703484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79209</v>
      </c>
      <c r="D1140" s="1">
        <f>BILANCA!E162</f>
        <v>75565</v>
      </c>
      <c r="E1140" s="1">
        <v>0</v>
      </c>
      <c r="F1140" s="1">
        <v>0</v>
      </c>
      <c r="G1140" s="2">
        <f t="shared" si="22"/>
        <v>36163.222999999998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18435</v>
      </c>
      <c r="D1141" s="1">
        <f>BILANCA!E163</f>
        <v>21019.82</v>
      </c>
      <c r="E1141" s="1">
        <v>0</v>
      </c>
      <c r="F1141" s="1">
        <v>0</v>
      </c>
      <c r="G1141" s="2">
        <f t="shared" si="22"/>
        <v>9554.9931199999992</v>
      </c>
      <c r="H1141" s="2">
        <f t="shared" si="23"/>
        <v>0.18000000000029104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3160</v>
      </c>
      <c r="D1142" s="1">
        <f>BILANCA!E164</f>
        <v>3727.36</v>
      </c>
      <c r="E1142" s="1">
        <v>0</v>
      </c>
      <c r="F1142" s="1">
        <v>0</v>
      </c>
      <c r="G1142" s="2">
        <f t="shared" si="22"/>
        <v>1687.7404800000002</v>
      </c>
      <c r="H1142" s="2">
        <f t="shared" si="23"/>
        <v>0.36000000000012733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3160</v>
      </c>
      <c r="D1144" s="1">
        <f>BILANCA!E166</f>
        <v>3727.36</v>
      </c>
      <c r="E1144" s="1">
        <v>0</v>
      </c>
      <c r="F1144" s="1">
        <v>0</v>
      </c>
      <c r="G1144" s="2">
        <f t="shared" si="22"/>
        <v>1708.96992</v>
      </c>
      <c r="H1144" s="2">
        <f t="shared" si="23"/>
        <v>0.36000000000012733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33319762</v>
      </c>
      <c r="D1152" s="1">
        <f>BILANCA!E175</f>
        <v>37805870.060000002</v>
      </c>
      <c r="E1152" s="1">
        <v>0</v>
      </c>
      <c r="F1152" s="1">
        <v>0</v>
      </c>
      <c r="G1152" s="2">
        <f t="shared" si="22"/>
        <v>18409423.858280003</v>
      </c>
      <c r="H1152" s="2">
        <f t="shared" si="23"/>
        <v>6.0000002384185791E-2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7689165</v>
      </c>
      <c r="D1153" s="1">
        <f>BILANCA!E176</f>
        <v>8363191.6200000001</v>
      </c>
      <c r="E1153" s="1">
        <v>0</v>
      </c>
      <c r="F1153" s="1">
        <v>0</v>
      </c>
      <c r="G1153" s="2">
        <f t="shared" si="22"/>
        <v>4150643.2008000007</v>
      </c>
      <c r="H1153" s="2">
        <f t="shared" si="23"/>
        <v>0.37999999988824129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7688004</v>
      </c>
      <c r="D1154" s="1">
        <f>BILANCA!E177</f>
        <v>8158598.0899999999</v>
      </c>
      <c r="E1154" s="1">
        <v>0</v>
      </c>
      <c r="F1154" s="1">
        <v>0</v>
      </c>
      <c r="G1154" s="2">
        <f t="shared" si="22"/>
        <v>4104889.2307799999</v>
      </c>
      <c r="H1154" s="2">
        <f t="shared" si="23"/>
        <v>8.9999999850988388E-2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3097906</v>
      </c>
      <c r="D1155" s="1">
        <f>BILANCA!E178</f>
        <v>3354977.23</v>
      </c>
      <c r="E1155" s="1">
        <v>0</v>
      </c>
      <c r="F1155" s="1">
        <v>0</v>
      </c>
      <c r="G1155" s="2">
        <f t="shared" si="22"/>
        <v>1686951.9991199998</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3695161</v>
      </c>
      <c r="D1156" s="1">
        <f>BILANCA!E179</f>
        <v>3829075.35</v>
      </c>
      <c r="E1156" s="1">
        <v>0</v>
      </c>
      <c r="F1156" s="1">
        <v>0</v>
      </c>
      <c r="G1156" s="2">
        <f t="shared" si="22"/>
        <v>1964122.9240999999</v>
      </c>
      <c r="H1156" s="2">
        <f t="shared" si="23"/>
        <v>0.35000000009313226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894937</v>
      </c>
      <c r="D1165" s="1">
        <f>BILANCA!E188</f>
        <v>974545.51</v>
      </c>
      <c r="E1165" s="1">
        <v>0</v>
      </c>
      <c r="F1165" s="1">
        <v>0</v>
      </c>
      <c r="G1165" s="2">
        <f t="shared" si="22"/>
        <v>517613.09963999997</v>
      </c>
      <c r="H1165" s="2">
        <f t="shared" si="23"/>
        <v>0.48999999999068677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1161</v>
      </c>
      <c r="D1166" s="1">
        <f>BILANCA!E189</f>
        <v>204593.53</v>
      </c>
      <c r="E1166" s="1">
        <v>0</v>
      </c>
      <c r="F1166" s="1">
        <v>0</v>
      </c>
      <c r="G1166" s="2">
        <f t="shared" si="22"/>
        <v>75093.69498</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25630597</v>
      </c>
      <c r="D1214" s="1">
        <f>BILANCA!E237</f>
        <v>29442678.440000001</v>
      </c>
      <c r="E1214" s="1">
        <v>0</v>
      </c>
      <c r="F1214" s="1">
        <v>0</v>
      </c>
      <c r="G1214" s="2">
        <f t="shared" si="22"/>
        <v>19523185.346280001</v>
      </c>
      <c r="H1214" s="2">
        <f t="shared" si="23"/>
        <v>0.44000000134110451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29502282</v>
      </c>
      <c r="D1215" s="1">
        <f>BILANCA!E238</f>
        <v>29891010.440000001</v>
      </c>
      <c r="E1215" s="1">
        <v>0</v>
      </c>
      <c r="F1215" s="1">
        <v>0</v>
      </c>
      <c r="G1215" s="2">
        <f t="shared" si="22"/>
        <v>20713958.26816</v>
      </c>
      <c r="H1215" s="2">
        <f t="shared" si="23"/>
        <v>0.44000000134110451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29502282</v>
      </c>
      <c r="D1216" s="1">
        <f>BILANCA!E239</f>
        <v>29891010.440000001</v>
      </c>
      <c r="E1216" s="1">
        <v>0</v>
      </c>
      <c r="F1216" s="1">
        <v>0</v>
      </c>
      <c r="G1216" s="2">
        <f t="shared" si="22"/>
        <v>20803242.571040001</v>
      </c>
      <c r="H1216" s="2">
        <f t="shared" si="23"/>
        <v>0.44000000134110451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29502282</v>
      </c>
      <c r="D1217" s="1">
        <f>BILANCA!E240</f>
        <v>29891010.440000001</v>
      </c>
      <c r="E1217" s="1">
        <v>0</v>
      </c>
      <c r="F1217" s="1">
        <v>0</v>
      </c>
      <c r="G1217" s="2">
        <f t="shared" si="22"/>
        <v>20892526.873920001</v>
      </c>
      <c r="H1217" s="2">
        <f t="shared" si="23"/>
        <v>0.44000000134110451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-5028402</v>
      </c>
      <c r="D1222" s="1">
        <f>BILANCA!E245</f>
        <v>-1839045.8</v>
      </c>
      <c r="E1222" s="1">
        <v>0</v>
      </c>
      <c r="F1222" s="1">
        <v>0</v>
      </c>
      <c r="G1222" s="2">
        <f t="shared" si="22"/>
        <v>-2080851.9704</v>
      </c>
      <c r="H1222" s="2">
        <f t="shared" si="23"/>
        <v>0.19999999995343387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5028402</v>
      </c>
      <c r="D1227" s="1">
        <f>BILANCA!E250</f>
        <v>1839045.8</v>
      </c>
      <c r="E1227" s="1">
        <v>0</v>
      </c>
      <c r="F1227" s="1">
        <v>0</v>
      </c>
      <c r="G1227" s="2">
        <f t="shared" si="22"/>
        <v>2124384.4383999999</v>
      </c>
      <c r="H1227" s="2">
        <f t="shared" si="23"/>
        <v>0.19999999995343387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4308130</v>
      </c>
      <c r="D1228" s="1">
        <f>BILANCA!E251</f>
        <v>779895.29</v>
      </c>
      <c r="E1228" s="1">
        <v>0</v>
      </c>
      <c r="F1228" s="1">
        <v>0</v>
      </c>
      <c r="G1228" s="2">
        <f t="shared" si="22"/>
        <v>1437640.5421000002</v>
      </c>
      <c r="H1228" s="2">
        <f t="shared" si="23"/>
        <v>0.2900000000372529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720272</v>
      </c>
      <c r="D1229" s="1">
        <f>BILANCA!E252</f>
        <v>1059150.51</v>
      </c>
      <c r="E1229" s="1">
        <v>0</v>
      </c>
      <c r="F1229" s="1">
        <v>0</v>
      </c>
      <c r="G1229" s="2">
        <f t="shared" si="22"/>
        <v>698288.96292000008</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1153899</v>
      </c>
      <c r="D1232" s="1">
        <f>BILANCA!E255</f>
        <v>1387695.68</v>
      </c>
      <c r="E1232" s="1">
        <v>0</v>
      </c>
      <c r="F1232" s="1">
        <v>0</v>
      </c>
      <c r="G1232" s="2">
        <f t="shared" si="22"/>
        <v>978393.29963999998</v>
      </c>
      <c r="H1232" s="2">
        <f t="shared" si="23"/>
        <v>0.32000000006519258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2818</v>
      </c>
      <c r="D1233" s="1">
        <f>BILANCA!E256</f>
        <v>3018.12</v>
      </c>
      <c r="E1233" s="1">
        <v>0</v>
      </c>
      <c r="F1233" s="1">
        <v>0</v>
      </c>
      <c r="G1233" s="2">
        <f t="shared" si="22"/>
        <v>2213.56</v>
      </c>
      <c r="H1233" s="2">
        <f t="shared" si="23"/>
        <v>0.11999999999989086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1467687</v>
      </c>
      <c r="D1236" s="1">
        <f>BILANCA!E259</f>
        <v>2073881.82</v>
      </c>
      <c r="E1236" s="1">
        <v>0</v>
      </c>
      <c r="F1236" s="1">
        <v>0</v>
      </c>
      <c r="G1236" s="2">
        <f t="shared" si="22"/>
        <v>1420709.01192</v>
      </c>
      <c r="H1236" s="2">
        <f t="shared" si="23"/>
        <v>0.17999999993480742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1467687</v>
      </c>
      <c r="D1237" s="1">
        <f>BILANCA!E260</f>
        <v>2073881.82</v>
      </c>
      <c r="E1237" s="1">
        <v>0</v>
      </c>
      <c r="F1237" s="1">
        <v>0</v>
      </c>
      <c r="G1237" s="2">
        <f t="shared" si="22"/>
        <v>1426324.4625599999</v>
      </c>
      <c r="H1237" s="2">
        <f t="shared" si="23"/>
        <v>0.17999999993480742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137090</v>
      </c>
      <c r="D1240" s="1">
        <f>BILANCA!E264</f>
        <v>267138.34000000003</v>
      </c>
      <c r="E1240" s="1">
        <v>0</v>
      </c>
      <c r="F1240" s="1">
        <v>0</v>
      </c>
      <c r="G1240" s="2">
        <f t="shared" si="22"/>
        <v>172541.23676000003</v>
      </c>
      <c r="H1240" s="2">
        <f t="shared" si="23"/>
        <v>0.34000000002561137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2298133</v>
      </c>
      <c r="D1241" s="1">
        <f>BILANCA!E265</f>
        <v>6168333.3600000003</v>
      </c>
      <c r="E1241" s="1">
        <v>0</v>
      </c>
      <c r="F1241" s="1">
        <v>0</v>
      </c>
      <c r="G1241" s="2">
        <f t="shared" si="22"/>
        <v>3775778.3277600007</v>
      </c>
      <c r="H1241" s="2">
        <f t="shared" si="23"/>
        <v>0.36000000033527613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3160</v>
      </c>
      <c r="D1243" s="1">
        <f>BILANCA!E267</f>
        <v>3727.36</v>
      </c>
      <c r="E1243" s="1">
        <v>0</v>
      </c>
      <c r="F1243" s="1">
        <v>0</v>
      </c>
      <c r="G1243" s="2">
        <f t="shared" si="24"/>
        <v>2759.8272000000002</v>
      </c>
      <c r="H1243" s="2">
        <f t="shared" si="23"/>
        <v>0.36000000000012733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923532</v>
      </c>
      <c r="D1244" s="1">
        <f>BILANCA!E268</f>
        <v>1006475.24</v>
      </c>
      <c r="E1244" s="1">
        <v>0</v>
      </c>
      <c r="F1244" s="1">
        <v>0</v>
      </c>
      <c r="G1244" s="2">
        <f t="shared" si="24"/>
        <v>766421.92727999995</v>
      </c>
      <c r="H1244" s="2">
        <f t="shared" si="23"/>
        <v>0.23999999999068677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7688004</v>
      </c>
      <c r="D1264" s="1">
        <f>BILANCA!E288</f>
        <v>8158598.0899999999</v>
      </c>
      <c r="E1264" s="1">
        <v>0</v>
      </c>
      <c r="F1264" s="1">
        <v>0</v>
      </c>
      <c r="G1264" s="2">
        <f t="shared" si="24"/>
        <v>6745461.2505799998</v>
      </c>
      <c r="H1264" s="2">
        <f t="shared" si="23"/>
        <v>8.9999999850988388E-2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1161</v>
      </c>
      <c r="D1266" s="1">
        <f>BILANCA!E290</f>
        <v>204593.53</v>
      </c>
      <c r="E1266" s="1">
        <v>0</v>
      </c>
      <c r="F1266" s="1">
        <v>0</v>
      </c>
      <c r="G1266" s="2">
        <f t="shared" si="24"/>
        <v>116128.50097999998</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20388</v>
      </c>
      <c r="D1273" s="1">
        <f>BILANCA!E297</f>
        <v>15137.45</v>
      </c>
      <c r="E1273" s="1">
        <v>0</v>
      </c>
      <c r="F1273" s="1">
        <v>0</v>
      </c>
      <c r="G1273" s="2">
        <f t="shared" si="24"/>
        <v>14692.240999999998</v>
      </c>
      <c r="H1273" s="2">
        <f t="shared" si="23"/>
        <v>0.4500000000007276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589</v>
      </c>
      <c r="D1275" s="1">
        <f>BILANCA!E299</f>
        <v>957.39</v>
      </c>
      <c r="E1275" s="1">
        <v>0</v>
      </c>
      <c r="F1275" s="1">
        <v>0</v>
      </c>
      <c r="G1275" s="2">
        <f t="shared" si="24"/>
        <v>731.10375999999997</v>
      </c>
      <c r="H1275" s="2">
        <f t="shared" si="23"/>
        <v>0.38999999999998636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873960</v>
      </c>
      <c r="D1278" s="1">
        <f>BILANCA!E302</f>
        <v>958450.67</v>
      </c>
      <c r="E1278" s="1">
        <v>0</v>
      </c>
      <c r="F1278" s="1">
        <v>0</v>
      </c>
      <c r="G1278" s="2">
        <f t="shared" si="24"/>
        <v>823304.09529999993</v>
      </c>
      <c r="H1278" s="2">
        <f t="shared" si="23"/>
        <v>0.32999999995809048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24470899.48</v>
      </c>
      <c r="D1480" s="6"/>
      <c r="E1480" s="6">
        <v>0</v>
      </c>
      <c r="F1480" s="6">
        <v>0</v>
      </c>
      <c r="G1480" s="7">
        <f t="shared" ref="G1480:G1580" si="34">B1480/1000*C1480</f>
        <v>24470.89948</v>
      </c>
      <c r="H1480" s="7">
        <f t="shared" ref="H1480:H1580" si="35">ABS(C1480-ROUND(C1480,0))</f>
        <v>0.48000000044703484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84554630.409999996</v>
      </c>
      <c r="D1481" s="1">
        <v>0</v>
      </c>
      <c r="E1481" s="1">
        <v>0</v>
      </c>
      <c r="F1481" s="1">
        <v>0</v>
      </c>
      <c r="G1481" s="2">
        <f t="shared" si="34"/>
        <v>169109.26082</v>
      </c>
      <c r="H1481" s="2">
        <f t="shared" si="35"/>
        <v>0.40999999642372131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1513822.07</v>
      </c>
      <c r="D1482" s="1">
        <v>0</v>
      </c>
      <c r="E1482" s="1">
        <v>0</v>
      </c>
      <c r="F1482" s="1">
        <v>0</v>
      </c>
      <c r="G1482" s="2">
        <f t="shared" si="34"/>
        <v>4541.4662100000005</v>
      </c>
      <c r="H1482" s="2">
        <f t="shared" si="35"/>
        <v>7.000000006519258E-2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80327385.700000003</v>
      </c>
      <c r="D1483" s="1">
        <v>0</v>
      </c>
      <c r="E1483" s="1">
        <v>0</v>
      </c>
      <c r="F1483" s="1">
        <v>0</v>
      </c>
      <c r="G1483" s="2">
        <f t="shared" si="34"/>
        <v>321309.5428</v>
      </c>
      <c r="H1483" s="2">
        <f t="shared" si="35"/>
        <v>0.29999999701976776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39898244.210000001</v>
      </c>
      <c r="D1484" s="1">
        <v>0</v>
      </c>
      <c r="E1484" s="1">
        <v>0</v>
      </c>
      <c r="F1484" s="1">
        <v>0</v>
      </c>
      <c r="G1484" s="2">
        <f t="shared" si="34"/>
        <v>199491.22105000002</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25815099.100000001</v>
      </c>
      <c r="D1485" s="1">
        <v>0</v>
      </c>
      <c r="E1485" s="1">
        <v>0</v>
      </c>
      <c r="F1485" s="1">
        <v>0</v>
      </c>
      <c r="G1485" s="2">
        <f t="shared" si="34"/>
        <v>154890.59460000001</v>
      </c>
      <c r="H1485" s="2">
        <f t="shared" si="35"/>
        <v>0.10000000149011612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9771.7800000000007</v>
      </c>
      <c r="D1486" s="1">
        <v>0</v>
      </c>
      <c r="E1486" s="1">
        <v>0</v>
      </c>
      <c r="F1486" s="1">
        <v>0</v>
      </c>
      <c r="G1486" s="2">
        <f t="shared" si="34"/>
        <v>68.402460000000005</v>
      </c>
      <c r="H1486" s="2">
        <f t="shared" si="35"/>
        <v>0.21999999999934516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10302.73</v>
      </c>
      <c r="D1490" s="1">
        <v>0</v>
      </c>
      <c r="E1490" s="1">
        <v>0</v>
      </c>
      <c r="F1490" s="1">
        <v>0</v>
      </c>
      <c r="G1490" s="2">
        <f t="shared" si="34"/>
        <v>113.33002999999999</v>
      </c>
      <c r="H1490" s="2">
        <f t="shared" si="35"/>
        <v>0.27000000000043656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14593967.880000001</v>
      </c>
      <c r="D1491" s="1">
        <v>0</v>
      </c>
      <c r="E1491" s="1">
        <v>0</v>
      </c>
      <c r="F1491" s="1">
        <v>0</v>
      </c>
      <c r="G1491" s="2">
        <f t="shared" si="34"/>
        <v>175127.61456000002</v>
      </c>
      <c r="H1491" s="2">
        <f t="shared" si="35"/>
        <v>0.11999999918043613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2713422.64</v>
      </c>
      <c r="D1492" s="1">
        <v>0</v>
      </c>
      <c r="E1492" s="1">
        <v>0</v>
      </c>
      <c r="F1492" s="1">
        <v>0</v>
      </c>
      <c r="G1492" s="2">
        <f t="shared" si="34"/>
        <v>35274.494319999998</v>
      </c>
      <c r="H1492" s="2">
        <f t="shared" si="35"/>
        <v>0.35999999986961484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69869246.560000002</v>
      </c>
      <c r="D1499" s="1">
        <v>0</v>
      </c>
      <c r="E1499" s="1">
        <v>0</v>
      </c>
      <c r="F1499" s="1">
        <v>0</v>
      </c>
      <c r="G1499" s="2">
        <f t="shared" si="34"/>
        <v>1397384.9312</v>
      </c>
      <c r="H1499" s="2">
        <f t="shared" si="35"/>
        <v>0.43999999761581421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1522513.16</v>
      </c>
      <c r="D1500" s="1">
        <v>0</v>
      </c>
      <c r="E1500" s="1">
        <v>0</v>
      </c>
      <c r="F1500" s="1">
        <v>0</v>
      </c>
      <c r="G1500" s="2">
        <f t="shared" si="34"/>
        <v>31972.77636</v>
      </c>
      <c r="H1500" s="2">
        <f t="shared" si="35"/>
        <v>0.15999999991618097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65836743.289999999</v>
      </c>
      <c r="D1501" s="1">
        <v>0</v>
      </c>
      <c r="E1501" s="1">
        <v>0</v>
      </c>
      <c r="F1501" s="1">
        <v>0</v>
      </c>
      <c r="G1501" s="2">
        <f t="shared" si="34"/>
        <v>1448408.3523799998</v>
      </c>
      <c r="H1501" s="2">
        <f t="shared" si="35"/>
        <v>0.28999999910593033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39639625.780000001</v>
      </c>
      <c r="D1502" s="1">
        <v>0</v>
      </c>
      <c r="E1502" s="1">
        <v>0</v>
      </c>
      <c r="F1502" s="1">
        <v>0</v>
      </c>
      <c r="G1502" s="2">
        <f t="shared" si="34"/>
        <v>911711.39294000005</v>
      </c>
      <c r="H1502" s="2">
        <f t="shared" si="35"/>
        <v>0.2199999988079071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25673672.309999999</v>
      </c>
      <c r="D1503" s="1">
        <v>0</v>
      </c>
      <c r="E1503" s="1">
        <v>0</v>
      </c>
      <c r="F1503" s="1">
        <v>0</v>
      </c>
      <c r="G1503" s="2">
        <f t="shared" si="34"/>
        <v>616168.13543999998</v>
      </c>
      <c r="H1503" s="2">
        <f t="shared" si="35"/>
        <v>0.30999999865889549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9771.7800000000007</v>
      </c>
      <c r="D1504" s="1">
        <v>0</v>
      </c>
      <c r="E1504" s="1">
        <v>0</v>
      </c>
      <c r="F1504" s="1">
        <v>0</v>
      </c>
      <c r="G1504" s="2">
        <f t="shared" si="34"/>
        <v>244.29450000000003</v>
      </c>
      <c r="H1504" s="2">
        <f t="shared" si="35"/>
        <v>0.21999999999934516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10302.73</v>
      </c>
      <c r="D1508" s="1">
        <v>0</v>
      </c>
      <c r="E1508" s="1">
        <v>0</v>
      </c>
      <c r="F1508" s="1">
        <v>0</v>
      </c>
      <c r="G1508" s="2">
        <f t="shared" si="34"/>
        <v>298.77917000000002</v>
      </c>
      <c r="H1508" s="2">
        <f t="shared" si="35"/>
        <v>0.27000000000043656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503370.69</v>
      </c>
      <c r="D1509" s="1">
        <v>0</v>
      </c>
      <c r="E1509" s="1">
        <v>0</v>
      </c>
      <c r="F1509" s="1">
        <v>0</v>
      </c>
      <c r="G1509" s="2">
        <f t="shared" si="34"/>
        <v>15101.120699999999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2509990.11</v>
      </c>
      <c r="D1510" s="1">
        <v>0</v>
      </c>
      <c r="E1510" s="1">
        <v>0</v>
      </c>
      <c r="F1510" s="1">
        <v>0</v>
      </c>
      <c r="G1510" s="2">
        <f t="shared" si="34"/>
        <v>77809.693409999993</v>
      </c>
      <c r="H1510" s="2">
        <f t="shared" si="35"/>
        <v>0.10999999986961484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39156283.329999998</v>
      </c>
      <c r="D1517" s="1">
        <v>0</v>
      </c>
      <c r="E1517" s="1">
        <v>0</v>
      </c>
      <c r="F1517" s="1">
        <v>0</v>
      </c>
      <c r="G1517" s="2">
        <f t="shared" si="34"/>
        <v>1487938.76654</v>
      </c>
      <c r="H1517" s="2">
        <f t="shared" si="35"/>
        <v>0.32999999821186066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39156283.330000006</v>
      </c>
      <c r="D1576" s="1">
        <v>0</v>
      </c>
      <c r="E1576" s="1">
        <v>0</v>
      </c>
      <c r="F1576" s="1">
        <v>0</v>
      </c>
      <c r="G1576" s="2">
        <f t="shared" si="34"/>
        <v>3798159.4830100005</v>
      </c>
      <c r="H1576" s="2">
        <f t="shared" si="35"/>
        <v>0.33000000566244125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180242.74</v>
      </c>
      <c r="D1577" s="1">
        <v>0</v>
      </c>
      <c r="E1577" s="1">
        <v>0</v>
      </c>
      <c r="F1577" s="1">
        <v>0</v>
      </c>
      <c r="G1577" s="2">
        <f t="shared" si="34"/>
        <v>17663.788519999998</v>
      </c>
      <c r="H1577" s="2">
        <f t="shared" si="35"/>
        <v>0.26000000000931323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38771447.060000002</v>
      </c>
      <c r="D1578" s="1">
        <v>0</v>
      </c>
      <c r="E1578" s="1">
        <v>0</v>
      </c>
      <c r="F1578" s="1">
        <v>0</v>
      </c>
      <c r="G1578" s="2">
        <f t="shared" si="34"/>
        <v>3838373.2589400006</v>
      </c>
      <c r="H1578" s="2">
        <f t="shared" si="35"/>
        <v>6.0000002384185791E-2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204593.53</v>
      </c>
      <c r="D1579" s="1">
        <v>0</v>
      </c>
      <c r="E1579" s="1">
        <v>0</v>
      </c>
      <c r="F1579" s="1">
        <v>0</v>
      </c>
      <c r="G1579" s="2">
        <f t="shared" si="34"/>
        <v>20459.353000000003</v>
      </c>
      <c r="H1579" s="2">
        <f t="shared" si="35"/>
        <v>0.47000000000116415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26426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64175000</v>
      </c>
      <c r="I16" s="172">
        <f>'PR-RAS'!E6</f>
        <v>72519161.439999998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63086018</v>
      </c>
      <c r="I17" s="172">
        <f>'PR-RAS'!E151</f>
        <v>66620874.479999982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5028402</v>
      </c>
      <c r="I19" s="173">
        <f>'PR-RAS'!E646</f>
        <v>1839045.7999999765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29976282</v>
      </c>
      <c r="I20" s="175">
        <f>BILANCA!E7</f>
        <v>30381215.579999998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3343480</v>
      </c>
      <c r="I21" s="177">
        <f>BILANCA!E68</f>
        <v>7424654.4800000004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7689165</v>
      </c>
      <c r="I22" s="177">
        <f>BILANCA!E176</f>
        <v>8363191.6200000001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25630597</v>
      </c>
      <c r="I23" s="179">
        <f>BILANCA!E237</f>
        <v>29442678.440000001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24470899.48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39156283.329999998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39156283.330000006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5" zoomScaleNormal="100" workbookViewId="0">
      <selection activeCell="E153" sqref="E1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64175000</v>
      </c>
      <c r="E6" s="53">
        <f>E7+E44+E50+E82+E106+E124+E133+E139</f>
        <v>72519161.439999998</v>
      </c>
      <c r="F6" s="54">
        <f t="shared" ref="F6:F131" si="0">IF(D6&lt;&gt;0,IF(E6/D6&gt;=100,"&gt;&gt;100",E6/D6*100),"-")</f>
        <v>113.00219936112192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296108</v>
      </c>
      <c r="E50" s="53">
        <f>E51+E54+E59+E62+E65+E68+E71+E74+E77</f>
        <v>487672.08</v>
      </c>
      <c r="F50" s="54">
        <f t="shared" si="0"/>
        <v>164.69399003066451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296108</v>
      </c>
      <c r="E62" s="53">
        <f t="shared" si="13"/>
        <v>487672.08</v>
      </c>
      <c r="F62" s="54">
        <f t="shared" si="0"/>
        <v>164.69399003066451</v>
      </c>
    </row>
    <row r="63" spans="1:6" ht="12.75" customHeight="1" x14ac:dyDescent="0.2">
      <c r="A63" s="55">
        <v>6341</v>
      </c>
      <c r="B63" s="87" t="s">
        <v>169</v>
      </c>
      <c r="C63" s="52" t="s">
        <v>170</v>
      </c>
      <c r="D63" s="244">
        <v>296108</v>
      </c>
      <c r="E63" s="244">
        <v>487672.08</v>
      </c>
      <c r="F63" s="54">
        <f t="shared" si="0"/>
        <v>164.69399003066451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0.03</v>
      </c>
      <c r="F82" s="54">
        <f t="shared" si="0"/>
        <v>1.5</v>
      </c>
    </row>
    <row r="83" spans="1:6" ht="12.75" customHeight="1" x14ac:dyDescent="0.2">
      <c r="A83" s="55">
        <v>641</v>
      </c>
      <c r="B83" s="87" t="s">
        <v>209</v>
      </c>
      <c r="C83" s="52" t="s">
        <v>210</v>
      </c>
      <c r="D83" s="53">
        <f t="shared" ref="D83:E83" si="20">SUM(D84:D90)</f>
        <v>2</v>
      </c>
      <c r="E83" s="53">
        <f t="shared" si="20"/>
        <v>0.03</v>
      </c>
      <c r="F83" s="54">
        <f t="shared" si="0"/>
        <v>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0.03</v>
      </c>
      <c r="F85" s="54">
        <f t="shared" si="0"/>
        <v>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6000416</v>
      </c>
      <c r="E106" s="53">
        <f t="shared" si="23"/>
        <v>5681949.3799999999</v>
      </c>
      <c r="F106" s="54">
        <f t="shared" si="0"/>
        <v>94.692590980358688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6000416</v>
      </c>
      <c r="E112" s="53">
        <f t="shared" si="25"/>
        <v>5681949.3799999999</v>
      </c>
      <c r="F112" s="54">
        <f t="shared" si="0"/>
        <v>94.692590980358688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6000416</v>
      </c>
      <c r="E117" s="244">
        <v>5681949.3799999999</v>
      </c>
      <c r="F117" s="54">
        <f t="shared" si="0"/>
        <v>94.692590980358688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362333</v>
      </c>
      <c r="E124" s="53">
        <f t="shared" si="27"/>
        <v>481514.59</v>
      </c>
      <c r="F124" s="54">
        <f t="shared" si="0"/>
        <v>132.89283338807121</v>
      </c>
    </row>
    <row r="125" spans="1:6" ht="12.75" customHeight="1" x14ac:dyDescent="0.2">
      <c r="A125" s="55">
        <v>661</v>
      </c>
      <c r="B125" s="88" t="s">
        <v>293</v>
      </c>
      <c r="C125" s="52" t="s">
        <v>294</v>
      </c>
      <c r="D125" s="53">
        <f t="shared" ref="D125:E125" si="28">SUM(D126:D127)</f>
        <v>362333</v>
      </c>
      <c r="E125" s="53">
        <f t="shared" si="28"/>
        <v>481514.59</v>
      </c>
      <c r="F125" s="54">
        <f t="shared" si="0"/>
        <v>132.89283338807121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362333</v>
      </c>
      <c r="E127" s="244">
        <v>481514.59</v>
      </c>
      <c r="F127" s="54">
        <f t="shared" si="0"/>
        <v>132.89283338807121</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57315523</v>
      </c>
      <c r="E133" s="53">
        <f t="shared" si="30"/>
        <v>65617337.950000003</v>
      </c>
      <c r="F133" s="54">
        <f t="shared" ref="F133:F223" si="31">IF(D133&lt;&gt;0,IF(E133/D133&gt;=100,"&gt;&gt;100",E133/D133*100),"-")</f>
        <v>114.48440931089472</v>
      </c>
    </row>
    <row r="134" spans="1:6" ht="24" x14ac:dyDescent="0.2">
      <c r="A134" s="55">
        <v>671</v>
      </c>
      <c r="B134" s="234" t="s">
        <v>311</v>
      </c>
      <c r="C134" s="52" t="s">
        <v>312</v>
      </c>
      <c r="D134" s="53">
        <f t="shared" ref="D134:E134" si="32">SUM(D135:D137)</f>
        <v>1037500</v>
      </c>
      <c r="E134" s="53">
        <f t="shared" si="32"/>
        <v>5757108</v>
      </c>
      <c r="F134" s="54">
        <f t="shared" si="31"/>
        <v>554.90197590361447</v>
      </c>
    </row>
    <row r="135" spans="1:6" ht="12.75" customHeight="1" x14ac:dyDescent="0.2">
      <c r="A135" s="55">
        <v>6711</v>
      </c>
      <c r="B135" s="87" t="s">
        <v>313</v>
      </c>
      <c r="C135" s="52" t="s">
        <v>314</v>
      </c>
      <c r="D135" s="244"/>
      <c r="E135" s="244">
        <v>3382564.21</v>
      </c>
      <c r="F135" s="54" t="str">
        <f t="shared" si="31"/>
        <v>-</v>
      </c>
    </row>
    <row r="136" spans="1:6" ht="24" x14ac:dyDescent="0.2">
      <c r="A136" s="55">
        <v>6712</v>
      </c>
      <c r="B136" s="234" t="s">
        <v>315</v>
      </c>
      <c r="C136" s="52" t="s">
        <v>316</v>
      </c>
      <c r="D136" s="244">
        <v>1037500</v>
      </c>
      <c r="E136" s="244">
        <v>2374543.79</v>
      </c>
      <c r="F136" s="54">
        <f t="shared" si="31"/>
        <v>228.87169060240967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56278023</v>
      </c>
      <c r="E138" s="244">
        <v>59860229.950000003</v>
      </c>
      <c r="F138" s="54">
        <f t="shared" si="31"/>
        <v>106.36519685490728</v>
      </c>
    </row>
    <row r="139" spans="1:6" ht="12.75" customHeight="1" x14ac:dyDescent="0.2">
      <c r="A139" s="55">
        <v>68</v>
      </c>
      <c r="B139" s="87" t="s">
        <v>321</v>
      </c>
      <c r="C139" s="52" t="s">
        <v>322</v>
      </c>
      <c r="D139" s="53">
        <f t="shared" ref="D139:E139" si="33">D140+D150</f>
        <v>200618</v>
      </c>
      <c r="E139" s="53">
        <f t="shared" si="33"/>
        <v>250687.41</v>
      </c>
      <c r="F139" s="54">
        <f t="shared" si="31"/>
        <v>124.95758605907746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200618</v>
      </c>
      <c r="E150" s="244">
        <v>250687.41</v>
      </c>
      <c r="F150" s="54">
        <f t="shared" si="31"/>
        <v>124.95758605907746</v>
      </c>
    </row>
    <row r="151" spans="1:6" ht="12.75" customHeight="1" x14ac:dyDescent="0.2">
      <c r="A151" s="55">
        <v>3</v>
      </c>
      <c r="B151" s="87" t="s">
        <v>345</v>
      </c>
      <c r="C151" s="52" t="s">
        <v>53</v>
      </c>
      <c r="D151" s="53">
        <f t="shared" ref="D151:E151" si="35">D152+D163+D196+D215+D224+D252+D263</f>
        <v>63086018</v>
      </c>
      <c r="E151" s="53">
        <f t="shared" si="35"/>
        <v>66620874.479999982</v>
      </c>
      <c r="F151" s="54">
        <f t="shared" si="31"/>
        <v>105.60323284313171</v>
      </c>
    </row>
    <row r="152" spans="1:6" ht="12.75" customHeight="1" x14ac:dyDescent="0.2">
      <c r="A152" s="55">
        <v>31</v>
      </c>
      <c r="B152" s="87" t="s">
        <v>346</v>
      </c>
      <c r="C152" s="52" t="s">
        <v>347</v>
      </c>
      <c r="D152" s="53">
        <f t="shared" ref="D152:E152" si="36">D153+D158+D159</f>
        <v>40005993</v>
      </c>
      <c r="E152" s="53">
        <f t="shared" si="36"/>
        <v>39898244.209999993</v>
      </c>
      <c r="F152" s="54">
        <f t="shared" si="31"/>
        <v>99.730668377610314</v>
      </c>
    </row>
    <row r="153" spans="1:6" ht="12.75" customHeight="1" x14ac:dyDescent="0.2">
      <c r="A153" s="55">
        <v>311</v>
      </c>
      <c r="B153" s="87" t="s">
        <v>348</v>
      </c>
      <c r="C153" s="52" t="s">
        <v>349</v>
      </c>
      <c r="D153" s="53">
        <f t="shared" ref="D153:E153" si="37">SUM(D154:D157)</f>
        <v>33732583</v>
      </c>
      <c r="E153" s="53">
        <f t="shared" si="37"/>
        <v>33602270.82</v>
      </c>
      <c r="F153" s="54">
        <f t="shared" si="31"/>
        <v>99.613690478431494</v>
      </c>
    </row>
    <row r="154" spans="1:6" ht="12.75" customHeight="1" x14ac:dyDescent="0.2">
      <c r="A154" s="55">
        <v>3111</v>
      </c>
      <c r="B154" s="87" t="s">
        <v>350</v>
      </c>
      <c r="C154" s="52" t="s">
        <v>351</v>
      </c>
      <c r="D154" s="244">
        <v>29991738</v>
      </c>
      <c r="E154" s="244">
        <v>29825761.370000001</v>
      </c>
      <c r="F154" s="54">
        <f t="shared" si="31"/>
        <v>99.446592158147027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3740845</v>
      </c>
      <c r="E157" s="244">
        <v>3776509.45</v>
      </c>
      <c r="F157" s="54">
        <f t="shared" si="31"/>
        <v>100.95337951719465</v>
      </c>
    </row>
    <row r="158" spans="1:6" ht="12.75" customHeight="1" x14ac:dyDescent="0.2">
      <c r="A158" s="55">
        <v>312</v>
      </c>
      <c r="B158" s="87" t="s">
        <v>358</v>
      </c>
      <c r="C158" s="52" t="s">
        <v>359</v>
      </c>
      <c r="D158" s="244">
        <v>878889</v>
      </c>
      <c r="E158" s="244">
        <v>912503.87</v>
      </c>
      <c r="F158" s="54">
        <f t="shared" si="31"/>
        <v>103.82470027500628</v>
      </c>
    </row>
    <row r="159" spans="1:6" ht="12.75" customHeight="1" x14ac:dyDescent="0.2">
      <c r="A159" s="55">
        <v>313</v>
      </c>
      <c r="B159" s="87" t="s">
        <v>360</v>
      </c>
      <c r="C159" s="52" t="s">
        <v>361</v>
      </c>
      <c r="D159" s="53">
        <f t="shared" ref="D159:E159" si="38">SUM(D160:D162)</f>
        <v>5394521</v>
      </c>
      <c r="E159" s="53">
        <f t="shared" si="38"/>
        <v>5383469.5199999996</v>
      </c>
      <c r="F159" s="54">
        <f t="shared" si="31"/>
        <v>99.79513510096632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5394521</v>
      </c>
      <c r="E161" s="244">
        <v>5383469.5199999996</v>
      </c>
      <c r="F161" s="54">
        <f t="shared" si="31"/>
        <v>99.79513510096632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23065053</v>
      </c>
      <c r="E163" s="53">
        <f t="shared" si="39"/>
        <v>26702555.759999994</v>
      </c>
      <c r="F163" s="54">
        <f t="shared" si="31"/>
        <v>115.77062389581327</v>
      </c>
    </row>
    <row r="164" spans="1:6" ht="12.75" customHeight="1" x14ac:dyDescent="0.2">
      <c r="A164" s="55">
        <v>321</v>
      </c>
      <c r="B164" s="87" t="s">
        <v>369</v>
      </c>
      <c r="C164" s="52" t="s">
        <v>370</v>
      </c>
      <c r="D164" s="53">
        <f t="shared" ref="D164:E164" si="40">SUM(D165:D168)</f>
        <v>1012700</v>
      </c>
      <c r="E164" s="53">
        <f t="shared" si="40"/>
        <v>1402597.15</v>
      </c>
      <c r="F164" s="54">
        <f t="shared" si="31"/>
        <v>138.50075540633949</v>
      </c>
    </row>
    <row r="165" spans="1:6" ht="12.75" customHeight="1" x14ac:dyDescent="0.2">
      <c r="A165" s="55">
        <v>3211</v>
      </c>
      <c r="B165" s="87" t="s">
        <v>371</v>
      </c>
      <c r="C165" s="52" t="s">
        <v>372</v>
      </c>
      <c r="D165" s="244">
        <v>22412</v>
      </c>
      <c r="E165" s="244">
        <v>120643.06</v>
      </c>
      <c r="F165" s="54">
        <f t="shared" si="31"/>
        <v>538.29671604497594</v>
      </c>
    </row>
    <row r="166" spans="1:6" ht="12.75" customHeight="1" x14ac:dyDescent="0.2">
      <c r="A166" s="55">
        <v>3212</v>
      </c>
      <c r="B166" s="87" t="s">
        <v>373</v>
      </c>
      <c r="C166" s="52" t="s">
        <v>374</v>
      </c>
      <c r="D166" s="244">
        <v>878522</v>
      </c>
      <c r="E166" s="244">
        <v>1031223.9</v>
      </c>
      <c r="F166" s="54">
        <f t="shared" si="31"/>
        <v>117.38168196129408</v>
      </c>
    </row>
    <row r="167" spans="1:6" ht="12.75" customHeight="1" x14ac:dyDescent="0.2">
      <c r="A167" s="55">
        <v>3213</v>
      </c>
      <c r="B167" s="87" t="s">
        <v>375</v>
      </c>
      <c r="C167" s="52" t="s">
        <v>376</v>
      </c>
      <c r="D167" s="244">
        <v>111766</v>
      </c>
      <c r="E167" s="244">
        <v>250730.19</v>
      </c>
      <c r="F167" s="54">
        <f t="shared" si="31"/>
        <v>224.33494085857953</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17683150</v>
      </c>
      <c r="E169" s="53">
        <f t="shared" si="41"/>
        <v>19865459.389999997</v>
      </c>
      <c r="F169" s="54">
        <f t="shared" si="31"/>
        <v>112.34118010648552</v>
      </c>
    </row>
    <row r="170" spans="1:6" ht="12.75" customHeight="1" x14ac:dyDescent="0.2">
      <c r="A170" s="55">
        <v>3221</v>
      </c>
      <c r="B170" s="87" t="s">
        <v>381</v>
      </c>
      <c r="C170" s="52" t="s">
        <v>382</v>
      </c>
      <c r="D170" s="244">
        <v>455806</v>
      </c>
      <c r="E170" s="244">
        <v>490666.94</v>
      </c>
      <c r="F170" s="54">
        <f t="shared" si="31"/>
        <v>107.64819682057718</v>
      </c>
    </row>
    <row r="171" spans="1:6" ht="12.75" customHeight="1" x14ac:dyDescent="0.2">
      <c r="A171" s="55">
        <v>3222</v>
      </c>
      <c r="B171" s="87" t="s">
        <v>383</v>
      </c>
      <c r="C171" s="52" t="s">
        <v>384</v>
      </c>
      <c r="D171" s="244">
        <v>15278966</v>
      </c>
      <c r="E171" s="244">
        <v>15494675.18</v>
      </c>
      <c r="F171" s="54">
        <f t="shared" si="31"/>
        <v>101.41180483024831</v>
      </c>
    </row>
    <row r="172" spans="1:6" ht="12.75" customHeight="1" x14ac:dyDescent="0.2">
      <c r="A172" s="55">
        <v>3223</v>
      </c>
      <c r="B172" s="87" t="s">
        <v>385</v>
      </c>
      <c r="C172" s="52" t="s">
        <v>386</v>
      </c>
      <c r="D172" s="244">
        <v>1572908</v>
      </c>
      <c r="E172" s="244">
        <v>2457141.69</v>
      </c>
      <c r="F172" s="54">
        <f t="shared" si="31"/>
        <v>156.21649136503851</v>
      </c>
    </row>
    <row r="173" spans="1:6" ht="12.75" customHeight="1" x14ac:dyDescent="0.2">
      <c r="A173" s="55">
        <v>3224</v>
      </c>
      <c r="B173" s="87" t="s">
        <v>387</v>
      </c>
      <c r="C173" s="52" t="s">
        <v>388</v>
      </c>
      <c r="D173" s="244">
        <v>81901</v>
      </c>
      <c r="E173" s="244">
        <v>244869.58</v>
      </c>
      <c r="F173" s="54">
        <f t="shared" si="31"/>
        <v>298.98240558723336</v>
      </c>
    </row>
    <row r="174" spans="1:6" ht="12.75" customHeight="1" x14ac:dyDescent="0.2">
      <c r="A174" s="55">
        <v>3225</v>
      </c>
      <c r="B174" s="87" t="s">
        <v>389</v>
      </c>
      <c r="C174" s="52" t="s">
        <v>390</v>
      </c>
      <c r="D174" s="244">
        <v>290485</v>
      </c>
      <c r="E174" s="244">
        <v>1119108.9099999999</v>
      </c>
      <c r="F174" s="54">
        <f t="shared" si="31"/>
        <v>385.2553178305248</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3084</v>
      </c>
      <c r="E176" s="244">
        <v>58997.09</v>
      </c>
      <c r="F176" s="54">
        <f t="shared" si="31"/>
        <v>1913.00551232166</v>
      </c>
    </row>
    <row r="177" spans="1:6" ht="12.75" customHeight="1" x14ac:dyDescent="0.2">
      <c r="A177" s="55">
        <v>323</v>
      </c>
      <c r="B177" s="87" t="s">
        <v>395</v>
      </c>
      <c r="C177" s="52" t="s">
        <v>396</v>
      </c>
      <c r="D177" s="53">
        <f t="shared" ref="D177:E177" si="42">SUM(D178:D186)</f>
        <v>4259802</v>
      </c>
      <c r="E177" s="53">
        <f t="shared" si="42"/>
        <v>5330118.8899999997</v>
      </c>
      <c r="F177" s="54">
        <f t="shared" si="31"/>
        <v>125.12597745153413</v>
      </c>
    </row>
    <row r="178" spans="1:6" ht="12.75" customHeight="1" x14ac:dyDescent="0.2">
      <c r="A178" s="55">
        <v>3231</v>
      </c>
      <c r="B178" s="87" t="s">
        <v>397</v>
      </c>
      <c r="C178" s="52" t="s">
        <v>398</v>
      </c>
      <c r="D178" s="244">
        <v>172594</v>
      </c>
      <c r="E178" s="244">
        <v>177177.62</v>
      </c>
      <c r="F178" s="54">
        <f t="shared" si="31"/>
        <v>102.65572383744509</v>
      </c>
    </row>
    <row r="179" spans="1:6" ht="12.75" customHeight="1" x14ac:dyDescent="0.2">
      <c r="A179" s="55">
        <v>3232</v>
      </c>
      <c r="B179" s="87" t="s">
        <v>399</v>
      </c>
      <c r="C179" s="52" t="s">
        <v>400</v>
      </c>
      <c r="D179" s="244">
        <v>1363947</v>
      </c>
      <c r="E179" s="244">
        <v>2377662.84</v>
      </c>
      <c r="F179" s="54">
        <f t="shared" si="31"/>
        <v>174.32223099577914</v>
      </c>
    </row>
    <row r="180" spans="1:6" ht="12.75" customHeight="1" x14ac:dyDescent="0.2">
      <c r="A180" s="55">
        <v>3233</v>
      </c>
      <c r="B180" s="87" t="s">
        <v>401</v>
      </c>
      <c r="C180" s="52" t="s">
        <v>402</v>
      </c>
      <c r="D180" s="244">
        <v>0</v>
      </c>
      <c r="E180" s="244">
        <v>0</v>
      </c>
      <c r="F180" s="54" t="str">
        <f t="shared" si="31"/>
        <v>-</v>
      </c>
    </row>
    <row r="181" spans="1:6" ht="12.75" customHeight="1" x14ac:dyDescent="0.2">
      <c r="A181" s="55">
        <v>3234</v>
      </c>
      <c r="B181" s="87" t="s">
        <v>403</v>
      </c>
      <c r="C181" s="52" t="s">
        <v>404</v>
      </c>
      <c r="D181" s="244">
        <v>913202</v>
      </c>
      <c r="E181" s="244">
        <v>875523.12</v>
      </c>
      <c r="F181" s="54">
        <f t="shared" si="31"/>
        <v>95.873981879146115</v>
      </c>
    </row>
    <row r="182" spans="1:6" ht="12.75" customHeight="1" x14ac:dyDescent="0.2">
      <c r="A182" s="55">
        <v>3235</v>
      </c>
      <c r="B182" s="87" t="s">
        <v>405</v>
      </c>
      <c r="C182" s="52" t="s">
        <v>406</v>
      </c>
      <c r="D182" s="244">
        <v>32819</v>
      </c>
      <c r="E182" s="244">
        <v>169383.91</v>
      </c>
      <c r="F182" s="54">
        <f t="shared" si="31"/>
        <v>516.1153904750297</v>
      </c>
    </row>
    <row r="183" spans="1:6" ht="12.75" customHeight="1" x14ac:dyDescent="0.2">
      <c r="A183" s="55">
        <v>3236</v>
      </c>
      <c r="B183" s="87" t="s">
        <v>407</v>
      </c>
      <c r="C183" s="52" t="s">
        <v>408</v>
      </c>
      <c r="D183" s="244">
        <v>1122032</v>
      </c>
      <c r="E183" s="244">
        <v>903660.68</v>
      </c>
      <c r="F183" s="54">
        <f t="shared" si="31"/>
        <v>80.53787057766624</v>
      </c>
    </row>
    <row r="184" spans="1:6" ht="12.75" customHeight="1" x14ac:dyDescent="0.2">
      <c r="A184" s="55">
        <v>3237</v>
      </c>
      <c r="B184" s="87" t="s">
        <v>409</v>
      </c>
      <c r="C184" s="52" t="s">
        <v>410</v>
      </c>
      <c r="D184" s="244">
        <v>62346</v>
      </c>
      <c r="E184" s="244">
        <v>49625.09</v>
      </c>
      <c r="F184" s="54">
        <f t="shared" si="31"/>
        <v>79.596269207326856</v>
      </c>
    </row>
    <row r="185" spans="1:6" ht="12.75" customHeight="1" x14ac:dyDescent="0.2">
      <c r="A185" s="55">
        <v>3238</v>
      </c>
      <c r="B185" s="87" t="s">
        <v>411</v>
      </c>
      <c r="C185" s="52" t="s">
        <v>412</v>
      </c>
      <c r="D185" s="244">
        <v>450095</v>
      </c>
      <c r="E185" s="244">
        <v>481712.56</v>
      </c>
      <c r="F185" s="54">
        <f t="shared" si="31"/>
        <v>107.0246414645797</v>
      </c>
    </row>
    <row r="186" spans="1:6" ht="12.75" customHeight="1" x14ac:dyDescent="0.2">
      <c r="A186" s="55">
        <v>3239</v>
      </c>
      <c r="B186" s="87" t="s">
        <v>413</v>
      </c>
      <c r="C186" s="52" t="s">
        <v>414</v>
      </c>
      <c r="D186" s="244">
        <v>142767</v>
      </c>
      <c r="E186" s="244">
        <v>295373.07</v>
      </c>
      <c r="F186" s="54">
        <f t="shared" si="31"/>
        <v>206.89169766122424</v>
      </c>
    </row>
    <row r="187" spans="1:6" ht="12.75" customHeight="1" x14ac:dyDescent="0.2">
      <c r="A187" s="55">
        <v>324</v>
      </c>
      <c r="B187" s="87" t="s">
        <v>415</v>
      </c>
      <c r="C187" s="52" t="s">
        <v>416</v>
      </c>
      <c r="D187" s="244"/>
      <c r="E187" s="244">
        <v>0</v>
      </c>
      <c r="F187" s="54" t="str">
        <f t="shared" si="31"/>
        <v>-</v>
      </c>
    </row>
    <row r="188" spans="1:6" ht="12.75" customHeight="1" x14ac:dyDescent="0.2">
      <c r="A188" s="55">
        <v>329</v>
      </c>
      <c r="B188" s="87" t="s">
        <v>417</v>
      </c>
      <c r="C188" s="52" t="s">
        <v>418</v>
      </c>
      <c r="D188" s="53">
        <f t="shared" ref="D188:E188" si="43">SUM(D189:D195)</f>
        <v>109401</v>
      </c>
      <c r="E188" s="53">
        <f t="shared" si="43"/>
        <v>104380.33000000002</v>
      </c>
      <c r="F188" s="54">
        <f t="shared" si="31"/>
        <v>95.410764069798276</v>
      </c>
    </row>
    <row r="189" spans="1:6" ht="12.75" customHeight="1" x14ac:dyDescent="0.2">
      <c r="A189" s="55">
        <v>3291</v>
      </c>
      <c r="B189" s="234" t="s">
        <v>419</v>
      </c>
      <c r="C189" s="52" t="s">
        <v>420</v>
      </c>
      <c r="D189" s="244">
        <v>44299</v>
      </c>
      <c r="E189" s="244">
        <v>49647.8</v>
      </c>
      <c r="F189" s="54">
        <f t="shared" si="31"/>
        <v>112.07431318991401</v>
      </c>
    </row>
    <row r="190" spans="1:6" ht="12.75" customHeight="1" x14ac:dyDescent="0.2">
      <c r="A190" s="55">
        <v>3292</v>
      </c>
      <c r="B190" s="87" t="s">
        <v>421</v>
      </c>
      <c r="C190" s="52" t="s">
        <v>422</v>
      </c>
      <c r="D190" s="244">
        <v>14495</v>
      </c>
      <c r="E190" s="244">
        <v>13190.62</v>
      </c>
      <c r="F190" s="54">
        <f t="shared" si="31"/>
        <v>91.001172818213178</v>
      </c>
    </row>
    <row r="191" spans="1:6" ht="12.75" customHeight="1" x14ac:dyDescent="0.2">
      <c r="A191" s="55">
        <v>3293</v>
      </c>
      <c r="B191" s="87" t="s">
        <v>423</v>
      </c>
      <c r="C191" s="52" t="s">
        <v>424</v>
      </c>
      <c r="D191" s="244">
        <v>2393</v>
      </c>
      <c r="E191" s="244">
        <v>1644.03</v>
      </c>
      <c r="F191" s="54">
        <f t="shared" si="31"/>
        <v>68.701629753447563</v>
      </c>
    </row>
    <row r="192" spans="1:6" ht="12.75" customHeight="1" x14ac:dyDescent="0.2">
      <c r="A192" s="55">
        <v>3294</v>
      </c>
      <c r="B192" s="87" t="s">
        <v>425</v>
      </c>
      <c r="C192" s="52" t="s">
        <v>426</v>
      </c>
      <c r="D192" s="244">
        <v>13899</v>
      </c>
      <c r="E192" s="244">
        <v>14916</v>
      </c>
      <c r="F192" s="54">
        <f t="shared" si="31"/>
        <v>107.31707317073172</v>
      </c>
    </row>
    <row r="193" spans="1:6" ht="12.75" customHeight="1" x14ac:dyDescent="0.2">
      <c r="A193" s="55">
        <v>3295</v>
      </c>
      <c r="B193" s="87" t="s">
        <v>427</v>
      </c>
      <c r="C193" s="52" t="s">
        <v>428</v>
      </c>
      <c r="D193" s="244">
        <v>29357</v>
      </c>
      <c r="E193" s="244">
        <v>17001.25</v>
      </c>
      <c r="F193" s="54">
        <f t="shared" si="31"/>
        <v>57.912082297237454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4958</v>
      </c>
      <c r="E195" s="244">
        <v>7980.63</v>
      </c>
      <c r="F195" s="54">
        <f t="shared" si="31"/>
        <v>160.96470350947962</v>
      </c>
    </row>
    <row r="196" spans="1:6" ht="12.75" customHeight="1" x14ac:dyDescent="0.2">
      <c r="A196" s="55">
        <v>34</v>
      </c>
      <c r="B196" s="234" t="s">
        <v>433</v>
      </c>
      <c r="C196" s="52" t="s">
        <v>434</v>
      </c>
      <c r="D196" s="53">
        <f t="shared" ref="D196:E196" si="44">D197+D202+D210</f>
        <v>8852</v>
      </c>
      <c r="E196" s="53">
        <f t="shared" si="44"/>
        <v>9771.7800000000007</v>
      </c>
      <c r="F196" s="54">
        <f t="shared" si="31"/>
        <v>110.39064618165386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8852</v>
      </c>
      <c r="E210" s="53">
        <f t="shared" si="47"/>
        <v>9771.7800000000007</v>
      </c>
      <c r="F210" s="54">
        <f t="shared" si="31"/>
        <v>110.39064618165386</v>
      </c>
    </row>
    <row r="211" spans="1:6" ht="12.75" customHeight="1" x14ac:dyDescent="0.2">
      <c r="A211" s="55">
        <v>3431</v>
      </c>
      <c r="B211" s="234" t="s">
        <v>463</v>
      </c>
      <c r="C211" s="52" t="s">
        <v>464</v>
      </c>
      <c r="D211" s="244">
        <v>8586</v>
      </c>
      <c r="E211" s="244">
        <v>9760.25</v>
      </c>
      <c r="F211" s="54">
        <f t="shared" si="31"/>
        <v>113.67633356627067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266</v>
      </c>
      <c r="E213" s="244">
        <v>11.53</v>
      </c>
      <c r="F213" s="54">
        <f t="shared" si="31"/>
        <v>4.3345864661654137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6120</v>
      </c>
      <c r="E263" s="53">
        <f t="shared" si="68"/>
        <v>10302.73</v>
      </c>
      <c r="F263" s="54">
        <f t="shared" ref="F263:F267" si="69">IF(D263&lt;&gt;0,IF(E263/D263&gt;=100,"&gt;&gt;100",E263/D263*100),"-")</f>
        <v>168.34526143790848</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6120</v>
      </c>
      <c r="E273" s="53">
        <f t="shared" si="73"/>
        <v>10302.73</v>
      </c>
      <c r="F273" s="54">
        <f t="shared" ref="F273:F284" si="74">IF(D273&lt;&gt;0,IF(E273/D273&gt;=100,"&gt;&gt;100",E273/D273*100),"-")</f>
        <v>168.34526143790848</v>
      </c>
    </row>
    <row r="274" spans="1:6" ht="12.75" customHeight="1" x14ac:dyDescent="0.2">
      <c r="A274" s="55">
        <v>3831</v>
      </c>
      <c r="B274" s="87" t="s">
        <v>585</v>
      </c>
      <c r="C274" s="52" t="s">
        <v>586</v>
      </c>
      <c r="D274" s="244">
        <v>6120</v>
      </c>
      <c r="E274" s="244">
        <v>10302.73</v>
      </c>
      <c r="F274" s="54">
        <f t="shared" si="74"/>
        <v>168.34526143790848</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63086018</v>
      </c>
      <c r="E289" s="53">
        <f t="shared" si="79"/>
        <v>66620874.479999982</v>
      </c>
      <c r="F289" s="54">
        <f t="shared" si="76"/>
        <v>105.60323284313171</v>
      </c>
    </row>
    <row r="290" spans="1:6" ht="12.75" customHeight="1" x14ac:dyDescent="0.2">
      <c r="A290" s="55" t="s">
        <v>606</v>
      </c>
      <c r="B290" s="87" t="s">
        <v>617</v>
      </c>
      <c r="C290" s="52" t="s">
        <v>618</v>
      </c>
      <c r="D290" s="53">
        <f>IF(D6&gt;=D289,D6-D289,0)</f>
        <v>1088982</v>
      </c>
      <c r="E290" s="53">
        <f>IF(E6&gt;=E289,E6-E289,0)</f>
        <v>5898286.9600000158</v>
      </c>
      <c r="F290" s="54">
        <f t="shared" si="76"/>
        <v>541.63309953700013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4359613</v>
      </c>
      <c r="E293" s="244">
        <v>4308130.0999999996</v>
      </c>
      <c r="F293" s="54">
        <f t="shared" si="76"/>
        <v>98.819094722398518</v>
      </c>
    </row>
    <row r="294" spans="1:6" ht="12.75" customHeight="1" x14ac:dyDescent="0.2">
      <c r="A294" s="55">
        <v>96</v>
      </c>
      <c r="B294" s="87" t="s">
        <v>625</v>
      </c>
      <c r="C294" s="52" t="s">
        <v>626</v>
      </c>
      <c r="D294" s="244">
        <v>1172334</v>
      </c>
      <c r="E294" s="244">
        <v>1408715.5</v>
      </c>
      <c r="F294" s="54">
        <f t="shared" si="76"/>
        <v>120.16332376268197</v>
      </c>
    </row>
    <row r="295" spans="1:6" ht="24" x14ac:dyDescent="0.2">
      <c r="A295" s="55">
        <v>9661</v>
      </c>
      <c r="B295" s="87" t="s">
        <v>627</v>
      </c>
      <c r="C295" s="52" t="s">
        <v>628</v>
      </c>
      <c r="D295" s="244">
        <v>11972</v>
      </c>
      <c r="E295" s="244">
        <v>134726.45000000001</v>
      </c>
      <c r="F295" s="54">
        <f t="shared" si="76"/>
        <v>1125.3462245238891</v>
      </c>
    </row>
    <row r="296" spans="1:6" ht="12.75" customHeight="1" x14ac:dyDescent="0.2">
      <c r="A296" s="57" t="s">
        <v>629</v>
      </c>
      <c r="B296" s="235" t="s">
        <v>630</v>
      </c>
      <c r="C296" s="58" t="s">
        <v>629</v>
      </c>
      <c r="D296" s="245">
        <v>603610</v>
      </c>
      <c r="E296" s="245">
        <v>536840.28</v>
      </c>
      <c r="F296" s="59">
        <f t="shared" si="76"/>
        <v>88.938268087009831</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5548</v>
      </c>
      <c r="E298" s="53">
        <f t="shared" si="80"/>
        <v>4491.6400000000003</v>
      </c>
      <c r="F298" s="54">
        <f t="shared" ref="F298:F418" si="81">IF(D298&lt;&gt;0,IF(E298/D298&gt;=100,"&gt;&gt;100",E298/D298*100),"-")</f>
        <v>80.959625090122572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5548</v>
      </c>
      <c r="E311" s="53">
        <f t="shared" si="85"/>
        <v>4491.6400000000003</v>
      </c>
      <c r="F311" s="54">
        <f t="shared" si="81"/>
        <v>80.959625090122572</v>
      </c>
    </row>
    <row r="312" spans="1:6" ht="12.75" customHeight="1" x14ac:dyDescent="0.2">
      <c r="A312" s="55">
        <v>721</v>
      </c>
      <c r="B312" s="87" t="s">
        <v>660</v>
      </c>
      <c r="C312" s="52" t="s">
        <v>661</v>
      </c>
      <c r="D312" s="53">
        <f t="shared" ref="D312:E312" si="86">SUM(D313:D316)</f>
        <v>5548</v>
      </c>
      <c r="E312" s="53">
        <f t="shared" si="86"/>
        <v>4491.6400000000003</v>
      </c>
      <c r="F312" s="54">
        <f t="shared" si="81"/>
        <v>80.959625090122572</v>
      </c>
    </row>
    <row r="313" spans="1:6" ht="12.75" customHeight="1" x14ac:dyDescent="0.2">
      <c r="A313" s="55">
        <v>7211</v>
      </c>
      <c r="B313" s="87" t="s">
        <v>662</v>
      </c>
      <c r="C313" s="52" t="s">
        <v>663</v>
      </c>
      <c r="D313" s="244">
        <v>5548</v>
      </c>
      <c r="E313" s="244">
        <v>4491.6400000000003</v>
      </c>
      <c r="F313" s="54">
        <f t="shared" si="81"/>
        <v>80.959625090122572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1088502</v>
      </c>
      <c r="E350" s="53">
        <f t="shared" si="95"/>
        <v>2713422.64</v>
      </c>
      <c r="F350" s="54">
        <f t="shared" si="81"/>
        <v>249.28044597070104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1088502</v>
      </c>
      <c r="E363" s="53">
        <f t="shared" si="99"/>
        <v>2713422.64</v>
      </c>
      <c r="F363" s="54">
        <f t="shared" si="81"/>
        <v>249.28044597070104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1051002</v>
      </c>
      <c r="E369" s="53">
        <f t="shared" si="101"/>
        <v>2539372.64</v>
      </c>
      <c r="F369" s="54">
        <f t="shared" si="81"/>
        <v>241.61444412094366</v>
      </c>
    </row>
    <row r="370" spans="1:6" ht="12.75" customHeight="1" x14ac:dyDescent="0.2">
      <c r="A370" s="55">
        <v>4221</v>
      </c>
      <c r="B370" s="87" t="s">
        <v>672</v>
      </c>
      <c r="C370" s="52" t="s">
        <v>764</v>
      </c>
      <c r="D370" s="244">
        <v>41746</v>
      </c>
      <c r="E370" s="244">
        <v>401032.98</v>
      </c>
      <c r="F370" s="54">
        <f t="shared" si="81"/>
        <v>960.65007425861154</v>
      </c>
    </row>
    <row r="371" spans="1:6" ht="12.75" customHeight="1" x14ac:dyDescent="0.2">
      <c r="A371" s="55">
        <v>4222</v>
      </c>
      <c r="B371" s="87" t="s">
        <v>765</v>
      </c>
      <c r="C371" s="52" t="s">
        <v>766</v>
      </c>
      <c r="D371" s="244"/>
      <c r="E371" s="244">
        <v>38211.25</v>
      </c>
      <c r="F371" s="54" t="str">
        <f t="shared" si="81"/>
        <v>-</v>
      </c>
    </row>
    <row r="372" spans="1:6" ht="12.75" customHeight="1" x14ac:dyDescent="0.2">
      <c r="A372" s="55">
        <v>4223</v>
      </c>
      <c r="B372" s="87" t="s">
        <v>676</v>
      </c>
      <c r="C372" s="52" t="s">
        <v>767</v>
      </c>
      <c r="D372" s="244">
        <v>6241</v>
      </c>
      <c r="E372" s="244">
        <v>29518.75</v>
      </c>
      <c r="F372" s="54">
        <f t="shared" si="81"/>
        <v>472.98109277359401</v>
      </c>
    </row>
    <row r="373" spans="1:6" ht="12.75" customHeight="1" x14ac:dyDescent="0.2">
      <c r="A373" s="55">
        <v>4224</v>
      </c>
      <c r="B373" s="87" t="s">
        <v>678</v>
      </c>
      <c r="C373" s="52" t="s">
        <v>768</v>
      </c>
      <c r="D373" s="244">
        <v>938021</v>
      </c>
      <c r="E373" s="244">
        <v>1336128.8700000001</v>
      </c>
      <c r="F373" s="54">
        <f t="shared" si="81"/>
        <v>142.44125344741749</v>
      </c>
    </row>
    <row r="374" spans="1:6" ht="12.75" customHeight="1" x14ac:dyDescent="0.2">
      <c r="A374" s="55">
        <v>4225</v>
      </c>
      <c r="B374" s="87" t="s">
        <v>680</v>
      </c>
      <c r="C374" s="52" t="s">
        <v>769</v>
      </c>
      <c r="D374" s="244">
        <v>42746</v>
      </c>
      <c r="E374" s="244"/>
      <c r="F374" s="54">
        <f t="shared" si="81"/>
        <v>0</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22248</v>
      </c>
      <c r="E376" s="244">
        <v>734480.79</v>
      </c>
      <c r="F376" s="54">
        <f t="shared" si="81"/>
        <v>3301.334007551241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37500</v>
      </c>
      <c r="E391" s="53">
        <f t="shared" si="105"/>
        <v>174050</v>
      </c>
      <c r="F391" s="54">
        <f t="shared" si="81"/>
        <v>464.13333333333338</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37500</v>
      </c>
      <c r="E393" s="244">
        <v>174050</v>
      </c>
      <c r="F393" s="54">
        <f t="shared" si="81"/>
        <v>464.13333333333338</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1082954</v>
      </c>
      <c r="E408" s="53">
        <f t="shared" si="111"/>
        <v>2708931</v>
      </c>
      <c r="F408" s="54">
        <f t="shared" si="81"/>
        <v>250.14275767945824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674817</v>
      </c>
      <c r="E410" s="244">
        <v>720271.66</v>
      </c>
      <c r="F410" s="54">
        <f t="shared" si="81"/>
        <v>106.73584986744555</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64180548</v>
      </c>
      <c r="E412" s="53">
        <f>E6+E298</f>
        <v>72523653.079999998</v>
      </c>
      <c r="F412" s="54">
        <f t="shared" si="81"/>
        <v>112.99942948445999</v>
      </c>
    </row>
    <row r="413" spans="1:6" ht="12.75" customHeight="1" x14ac:dyDescent="0.2">
      <c r="A413" s="55" t="s">
        <v>606</v>
      </c>
      <c r="B413" s="87" t="s">
        <v>829</v>
      </c>
      <c r="C413" s="52" t="s">
        <v>830</v>
      </c>
      <c r="D413" s="53">
        <f t="shared" ref="D413:E413" si="112">D289+D350</f>
        <v>64174520</v>
      </c>
      <c r="E413" s="53">
        <f t="shared" si="112"/>
        <v>69334297.119999975</v>
      </c>
      <c r="F413" s="54">
        <f t="shared" si="81"/>
        <v>108.04022705584704</v>
      </c>
    </row>
    <row r="414" spans="1:6" ht="12.75" customHeight="1" x14ac:dyDescent="0.2">
      <c r="A414" s="55" t="s">
        <v>606</v>
      </c>
      <c r="B414" s="87" t="s">
        <v>831</v>
      </c>
      <c r="C414" s="52" t="s">
        <v>832</v>
      </c>
      <c r="D414" s="53">
        <f t="shared" ref="D414:E414" si="113">IF(D412&gt;=D413,D412-D413,0)</f>
        <v>6028</v>
      </c>
      <c r="E414" s="53">
        <f t="shared" si="113"/>
        <v>3189355.9600000232</v>
      </c>
      <c r="F414" s="54" t="str">
        <f t="shared" si="81"/>
        <v>&gt;&gt;100</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5034430</v>
      </c>
      <c r="E417" s="53">
        <f t="shared" si="116"/>
        <v>5028401.76</v>
      </c>
      <c r="F417" s="54">
        <f t="shared" si="81"/>
        <v>99.880259731488962</v>
      </c>
    </row>
    <row r="418" spans="1:6" ht="12.75" customHeight="1" x14ac:dyDescent="0.2">
      <c r="A418" s="57" t="s">
        <v>840</v>
      </c>
      <c r="B418" s="235" t="s">
        <v>841</v>
      </c>
      <c r="C418" s="58" t="s">
        <v>842</v>
      </c>
      <c r="D418" s="64">
        <f t="shared" ref="D418:E418" si="117">D294+D411</f>
        <v>1172334</v>
      </c>
      <c r="E418" s="64">
        <f t="shared" si="117"/>
        <v>1408715.5</v>
      </c>
      <c r="F418" s="59">
        <f t="shared" si="81"/>
        <v>120.16332376268197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64180548</v>
      </c>
      <c r="E639" s="53">
        <f t="shared" si="180"/>
        <v>72523653.079999998</v>
      </c>
      <c r="F639" s="54">
        <f t="shared" si="119"/>
        <v>112.99942948445999</v>
      </c>
    </row>
    <row r="640" spans="1:6" ht="12.75" customHeight="1" x14ac:dyDescent="0.2">
      <c r="A640" s="55" t="s">
        <v>606</v>
      </c>
      <c r="B640" s="87" t="s">
        <v>1275</v>
      </c>
      <c r="C640" s="52" t="s">
        <v>1276</v>
      </c>
      <c r="D640" s="53">
        <f t="shared" ref="D640:E640" si="181">D413+D528</f>
        <v>64174520</v>
      </c>
      <c r="E640" s="53">
        <f t="shared" si="181"/>
        <v>69334297.119999975</v>
      </c>
      <c r="F640" s="54">
        <f t="shared" si="119"/>
        <v>108.04022705584704</v>
      </c>
    </row>
    <row r="641" spans="1:6" ht="12.75" customHeight="1" x14ac:dyDescent="0.2">
      <c r="A641" s="55" t="s">
        <v>606</v>
      </c>
      <c r="B641" s="87" t="s">
        <v>1277</v>
      </c>
      <c r="C641" s="52" t="s">
        <v>1278</v>
      </c>
      <c r="D641" s="53">
        <f t="shared" ref="D641:E641" si="182">IF(D639&gt;=D640,D639-D640,0)</f>
        <v>6028</v>
      </c>
      <c r="E641" s="53">
        <f t="shared" si="182"/>
        <v>3189355.9600000232</v>
      </c>
      <c r="F641" s="54" t="str">
        <f t="shared" si="119"/>
        <v>&gt;&gt;100</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5034430</v>
      </c>
      <c r="E644" s="53">
        <f t="shared" si="185"/>
        <v>5028401.76</v>
      </c>
      <c r="F644" s="54">
        <f t="shared" si="119"/>
        <v>99.880259731488962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5028402</v>
      </c>
      <c r="E646" s="53">
        <f t="shared" si="187"/>
        <v>1839045.7999999765</v>
      </c>
      <c r="F646" s="54">
        <f t="shared" si="119"/>
        <v>36.573165789051401</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42775935</v>
      </c>
      <c r="E650" s="244">
        <v>43096121.719999999</v>
      </c>
      <c r="F650" s="54">
        <f t="shared" si="188"/>
        <v>100.7485206810792</v>
      </c>
    </row>
    <row r="651" spans="1:6" ht="12.75" customHeight="1" x14ac:dyDescent="0.2">
      <c r="A651" s="55" t="s">
        <v>1296</v>
      </c>
      <c r="B651" s="87" t="s">
        <v>1297</v>
      </c>
      <c r="C651" s="52" t="s">
        <v>1296</v>
      </c>
      <c r="D651" s="244">
        <v>42775935</v>
      </c>
      <c r="E651" s="244">
        <v>43096121.719999999</v>
      </c>
      <c r="F651" s="54">
        <f t="shared" si="188"/>
        <v>100.7485206810792</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192</v>
      </c>
      <c r="E654" s="264">
        <v>192</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149</v>
      </c>
      <c r="E656" s="264">
        <v>150</v>
      </c>
      <c r="F656" s="54">
        <f t="shared" si="188"/>
        <v>100.67114093959732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296108</v>
      </c>
      <c r="E669" s="244">
        <v>487672.08</v>
      </c>
      <c r="F669" s="54">
        <f t="shared" si="188"/>
        <v>164.69399003066451</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6000416</v>
      </c>
      <c r="E710" s="244">
        <v>5681949.3799999999</v>
      </c>
      <c r="F710" s="54">
        <f t="shared" si="188"/>
        <v>94.692590980358688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40000</v>
      </c>
      <c r="E716" s="244">
        <v>50000.09</v>
      </c>
      <c r="F716" s="54">
        <f t="shared" si="188"/>
        <v>125.00022499999999</v>
      </c>
    </row>
    <row r="717" spans="1:6" ht="12.75" customHeight="1" x14ac:dyDescent="0.2">
      <c r="A717" s="55">
        <v>31215</v>
      </c>
      <c r="B717" s="87" t="s">
        <v>1411</v>
      </c>
      <c r="C717" s="52" t="s">
        <v>1412</v>
      </c>
      <c r="D717" s="244">
        <v>109000</v>
      </c>
      <c r="E717" s="244">
        <v>92000.04</v>
      </c>
      <c r="F717" s="54">
        <f t="shared" si="188"/>
        <v>84.403706422018345</v>
      </c>
    </row>
    <row r="718" spans="1:6" ht="12.75" customHeight="1" x14ac:dyDescent="0.2">
      <c r="A718" s="55">
        <v>32121</v>
      </c>
      <c r="B718" s="87" t="s">
        <v>1413</v>
      </c>
      <c r="C718" s="52" t="s">
        <v>1414</v>
      </c>
      <c r="D718" s="244">
        <v>878522</v>
      </c>
      <c r="E718" s="244">
        <v>1031223.9</v>
      </c>
      <c r="F718" s="54">
        <f t="shared" si="188"/>
        <v>117.38168196129408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7875</v>
      </c>
      <c r="E720" s="244">
        <v>25175</v>
      </c>
      <c r="F720" s="54">
        <f t="shared" si="188"/>
        <v>319.6825396825397</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37221</v>
      </c>
      <c r="E722" s="244">
        <v>37125.089999999997</v>
      </c>
      <c r="F722" s="54">
        <f t="shared" si="188"/>
        <v>99.742322882243883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v>36218</v>
      </c>
      <c r="E724" s="244">
        <v>55917.13</v>
      </c>
      <c r="F724" s="54">
        <f t="shared" si="188"/>
        <v>154.39044121707437</v>
      </c>
    </row>
    <row r="725" spans="1:6" ht="12.75" customHeight="1" x14ac:dyDescent="0.2">
      <c r="A725" s="55">
        <v>32911</v>
      </c>
      <c r="B725" s="87" t="s">
        <v>1427</v>
      </c>
      <c r="C725" s="52" t="s">
        <v>1428</v>
      </c>
      <c r="D725" s="244">
        <v>39299</v>
      </c>
      <c r="E725" s="244">
        <v>44047.8</v>
      </c>
      <c r="F725" s="54">
        <f t="shared" ref="F725:F979" si="190">IF(D725&lt;&gt;0,IF(E725/D725&gt;=100,"&gt;&gt;100",E725/D725*100),"-")</f>
        <v>112.08376803481006</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301" workbookViewId="0">
      <selection activeCell="E299" sqref="E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33319762</v>
      </c>
      <c r="E6" s="231">
        <f t="shared" si="0"/>
        <v>37805870.060000002</v>
      </c>
      <c r="F6" s="232">
        <f t="shared" ref="F6:F260" si="1">IF(D6&gt;0,IF(E6/D6&gt;=100,"&gt;&gt;100",E6/D6*100),"-")</f>
        <v>113.46380583390723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29976282</v>
      </c>
      <c r="E7" s="106">
        <f t="shared" si="2"/>
        <v>30381215.579999998</v>
      </c>
      <c r="F7" s="95">
        <f t="shared" si="1"/>
        <v>101.3508465793056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2207591</v>
      </c>
      <c r="E8" s="106">
        <f>E9+E10-E11</f>
        <v>2207591.1800000002</v>
      </c>
      <c r="F8" s="95">
        <f t="shared" si="1"/>
        <v>100.00000815368428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2207591</v>
      </c>
      <c r="E9" s="249">
        <v>2207591.1800000002</v>
      </c>
      <c r="F9" s="95">
        <f t="shared" si="1"/>
        <v>100.00000815368428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27167245</v>
      </c>
      <c r="E12" s="106">
        <f t="shared" si="3"/>
        <v>27536593.420000002</v>
      </c>
      <c r="F12" s="95">
        <f t="shared" si="1"/>
        <v>101.35953579393127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22904692</v>
      </c>
      <c r="E13" s="106">
        <f t="shared" si="4"/>
        <v>22224258.670000002</v>
      </c>
      <c r="F13" s="95">
        <f t="shared" si="1"/>
        <v>97.029284087295309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199695</v>
      </c>
      <c r="E14" s="249">
        <v>199694.88</v>
      </c>
      <c r="F14" s="95">
        <f t="shared" si="1"/>
        <v>99.999939908360247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54437026</v>
      </c>
      <c r="E15" s="249">
        <v>54437026.799999997</v>
      </c>
      <c r="F15" s="95">
        <f t="shared" si="1"/>
        <v>100.00000146958799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175736</v>
      </c>
      <c r="E17" s="249">
        <v>175735.57</v>
      </c>
      <c r="F17" s="95">
        <f t="shared" si="1"/>
        <v>99.999755314790377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31907765</v>
      </c>
      <c r="E18" s="249">
        <v>32588198.579999998</v>
      </c>
      <c r="F18" s="95">
        <f t="shared" si="1"/>
        <v>102.13250153998563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4259459</v>
      </c>
      <c r="E19" s="106">
        <f t="shared" si="5"/>
        <v>5253909.75</v>
      </c>
      <c r="F19" s="95">
        <f t="shared" si="1"/>
        <v>123.3468792633055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5814608</v>
      </c>
      <c r="E20" s="249">
        <v>6199095.3300000001</v>
      </c>
      <c r="F20" s="95">
        <f t="shared" si="1"/>
        <v>106.61243767421639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336226</v>
      </c>
      <c r="E21" s="249">
        <v>371737.85</v>
      </c>
      <c r="F21" s="95">
        <f t="shared" si="1"/>
        <v>110.56189884185042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1270897</v>
      </c>
      <c r="E22" s="249">
        <v>1288970.94</v>
      </c>
      <c r="F22" s="95">
        <f t="shared" si="1"/>
        <v>101.42214042522721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23687534</v>
      </c>
      <c r="E23" s="249">
        <v>24986421.68</v>
      </c>
      <c r="F23" s="95">
        <f t="shared" si="1"/>
        <v>105.48342296838497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1924524</v>
      </c>
      <c r="E24" s="249">
        <v>1924524.35</v>
      </c>
      <c r="F24" s="95">
        <f t="shared" si="1"/>
        <v>100.00001818631516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6050585</v>
      </c>
      <c r="E26" s="249">
        <v>6779806.9699999997</v>
      </c>
      <c r="F26" s="95">
        <f t="shared" si="1"/>
        <v>112.05209033506678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34824915</v>
      </c>
      <c r="E28" s="249">
        <v>36296647.369999997</v>
      </c>
      <c r="F28" s="95">
        <f t="shared" si="1"/>
        <v>104.22609034365193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400540</v>
      </c>
      <c r="E30" s="249">
        <v>400540.17</v>
      </c>
      <c r="F30" s="95">
        <f t="shared" si="1"/>
        <v>100.00004244270235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400540</v>
      </c>
      <c r="E34" s="249">
        <v>400540.17</v>
      </c>
      <c r="F34" s="95">
        <f t="shared" si="1"/>
        <v>100.00004244270235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3094</v>
      </c>
      <c r="E45" s="106">
        <f t="shared" si="9"/>
        <v>58425</v>
      </c>
      <c r="F45" s="95">
        <f t="shared" si="1"/>
        <v>1888.3322559793146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1259295</v>
      </c>
      <c r="E47" s="249">
        <v>1433344.75</v>
      </c>
      <c r="F47" s="95">
        <f t="shared" si="1"/>
        <v>113.82120551578463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1256201</v>
      </c>
      <c r="E50" s="249">
        <v>1374919.75</v>
      </c>
      <c r="F50" s="95">
        <f t="shared" si="1"/>
        <v>109.45061737731461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849</v>
      </c>
      <c r="E52" s="106">
        <f t="shared" si="10"/>
        <v>1987.3300000000745</v>
      </c>
      <c r="F52" s="95">
        <f t="shared" si="1"/>
        <v>234.07891637221135</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849</v>
      </c>
      <c r="E53" s="249">
        <v>1987.33</v>
      </c>
      <c r="F53" s="95">
        <f t="shared" si="1"/>
        <v>234.07891637220257</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9075822</v>
      </c>
      <c r="E54" s="249">
        <v>10153965.119999999</v>
      </c>
      <c r="F54" s="95">
        <f t="shared" si="1"/>
        <v>111.87928895035621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9075822</v>
      </c>
      <c r="E55" s="249">
        <v>10153965.119999999</v>
      </c>
      <c r="F55" s="95">
        <f t="shared" si="1"/>
        <v>111.87928895035621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600597</v>
      </c>
      <c r="E63" s="106">
        <f t="shared" si="12"/>
        <v>635043.65</v>
      </c>
      <c r="F63" s="95">
        <f t="shared" si="1"/>
        <v>105.73540160873264</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600597</v>
      </c>
      <c r="E64" s="249">
        <v>635043.65</v>
      </c>
      <c r="F64" s="95">
        <f t="shared" si="1"/>
        <v>105.73540160873264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3343480</v>
      </c>
      <c r="E68" s="106">
        <f t="shared" si="13"/>
        <v>7424654.4800000004</v>
      </c>
      <c r="F68" s="95">
        <f t="shared" si="1"/>
        <v>222.06367258066447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923532</v>
      </c>
      <c r="E78" s="106">
        <f>E79+SUM(E82:E84)-E85+E86</f>
        <v>1006475.24</v>
      </c>
      <c r="F78" s="95">
        <f t="shared" si="1"/>
        <v>108.98108998930194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923532</v>
      </c>
      <c r="E86" s="249">
        <v>1006475.24</v>
      </c>
      <c r="F86" s="95">
        <f t="shared" si="1"/>
        <v>108.98108998930194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2416788</v>
      </c>
      <c r="E146" s="106">
        <f t="shared" si="26"/>
        <v>6414451.8799999999</v>
      </c>
      <c r="F146" s="95">
        <f t="shared" si="1"/>
        <v>265.41226950812404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477543</v>
      </c>
      <c r="E159" s="249">
        <v>661583.77</v>
      </c>
      <c r="F159" s="95">
        <f t="shared" si="1"/>
        <v>138.53909909683526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11972</v>
      </c>
      <c r="E160" s="249">
        <v>134726.45000000001</v>
      </c>
      <c r="F160" s="95">
        <f t="shared" si="1"/>
        <v>1125.3462245238891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1866499</v>
      </c>
      <c r="E161" s="249">
        <v>5563596.4800000004</v>
      </c>
      <c r="F161" s="95">
        <f t="shared" si="1"/>
        <v>298.07658509326825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79209</v>
      </c>
      <c r="E162" s="249">
        <v>75565</v>
      </c>
      <c r="F162" s="95">
        <f t="shared" si="1"/>
        <v>95.399512681639706</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18435</v>
      </c>
      <c r="E163" s="249">
        <v>21019.82</v>
      </c>
      <c r="F163" s="95">
        <f t="shared" si="1"/>
        <v>114.02126390018985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3160</v>
      </c>
      <c r="E164" s="106">
        <f t="shared" si="28"/>
        <v>3727.36</v>
      </c>
      <c r="F164" s="95">
        <f t="shared" si="1"/>
        <v>117.95443037974684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3160</v>
      </c>
      <c r="E166" s="249">
        <v>3727.36</v>
      </c>
      <c r="F166" s="95">
        <f t="shared" si="1"/>
        <v>117.95443037974684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33319762</v>
      </c>
      <c r="E175" s="106">
        <f t="shared" si="30"/>
        <v>37805870.060000002</v>
      </c>
      <c r="F175" s="95">
        <f t="shared" si="1"/>
        <v>113.46380583390723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7689165</v>
      </c>
      <c r="E176" s="106">
        <f t="shared" si="31"/>
        <v>8363191.6200000001</v>
      </c>
      <c r="F176" s="95">
        <f t="shared" si="1"/>
        <v>108.76592737963095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7688004</v>
      </c>
      <c r="E177" s="106">
        <f t="shared" si="32"/>
        <v>8158598.0899999999</v>
      </c>
      <c r="F177" s="95">
        <f t="shared" si="1"/>
        <v>106.12114782978782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3097906</v>
      </c>
      <c r="E178" s="249">
        <v>3354977.23</v>
      </c>
      <c r="F178" s="95">
        <f t="shared" si="1"/>
        <v>108.29822564015824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3695161</v>
      </c>
      <c r="E179" s="249">
        <v>3829075.35</v>
      </c>
      <c r="F179" s="95">
        <f t="shared" si="1"/>
        <v>103.62404642179325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894937</v>
      </c>
      <c r="E188" s="249">
        <v>974545.51</v>
      </c>
      <c r="F188" s="95">
        <f t="shared" si="1"/>
        <v>108.89543174547482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1161</v>
      </c>
      <c r="E189" s="249">
        <v>204593.53</v>
      </c>
      <c r="F189" s="95" t="str">
        <f t="shared" si="1"/>
        <v>&gt;&gt;100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25630597</v>
      </c>
      <c r="E237" s="106">
        <f t="shared" si="41"/>
        <v>29442678.440000001</v>
      </c>
      <c r="F237" s="95">
        <f t="shared" si="1"/>
        <v>114.87316678577561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29502282</v>
      </c>
      <c r="E238" s="106">
        <f t="shared" si="42"/>
        <v>29891010.440000001</v>
      </c>
      <c r="F238" s="95">
        <f t="shared" si="1"/>
        <v>101.3176215995766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29502282</v>
      </c>
      <c r="E239" s="106">
        <f t="shared" si="43"/>
        <v>29891010.440000001</v>
      </c>
      <c r="F239" s="95">
        <f t="shared" si="1"/>
        <v>101.3176215995766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29502282</v>
      </c>
      <c r="E240" s="249">
        <v>29891010.440000001</v>
      </c>
      <c r="F240" s="95">
        <f t="shared" si="1"/>
        <v>101.3176215995766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-5028402</v>
      </c>
      <c r="E245" s="106">
        <f t="shared" si="45"/>
        <v>-1839045.8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5028402</v>
      </c>
      <c r="E250" s="106">
        <f t="shared" si="47"/>
        <v>1839045.8</v>
      </c>
      <c r="F250" s="95">
        <f t="shared" si="1"/>
        <v>36.57316578905187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4308130</v>
      </c>
      <c r="E251" s="249">
        <v>779895.29</v>
      </c>
      <c r="F251" s="95">
        <f t="shared" si="1"/>
        <v>18.10287270811234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720272</v>
      </c>
      <c r="E252" s="249">
        <v>1059150.51</v>
      </c>
      <c r="F252" s="95">
        <f t="shared" si="1"/>
        <v>147.04868577426308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1153899</v>
      </c>
      <c r="E255" s="249">
        <v>1387695.68</v>
      </c>
      <c r="F255" s="95">
        <f t="shared" si="1"/>
        <v>120.26145095887941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2818</v>
      </c>
      <c r="E256" s="249">
        <v>3018.12</v>
      </c>
      <c r="F256" s="95">
        <f t="shared" si="1"/>
        <v>107.10149041873669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1467687</v>
      </c>
      <c r="E259" s="106">
        <f t="shared" si="49"/>
        <v>2073881.82</v>
      </c>
      <c r="F259" s="95">
        <f t="shared" si="1"/>
        <v>141.30273144069548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1467687</v>
      </c>
      <c r="E260" s="250">
        <v>2073881.82</v>
      </c>
      <c r="F260" s="99">
        <f t="shared" si="1"/>
        <v>141.30273144069548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137090</v>
      </c>
      <c r="E264" s="249">
        <v>267138.34000000003</v>
      </c>
      <c r="F264" s="95">
        <f t="shared" si="50"/>
        <v>194.863476548253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2298133</v>
      </c>
      <c r="E265" s="249">
        <v>6168333.3600000003</v>
      </c>
      <c r="F265" s="95">
        <f t="shared" si="50"/>
        <v>268.40628283915686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3160</v>
      </c>
      <c r="E267" s="249">
        <v>3727.36</v>
      </c>
      <c r="F267" s="95">
        <f t="shared" si="50"/>
        <v>117.95443037974684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923532</v>
      </c>
      <c r="E268" s="249">
        <v>1006475.24</v>
      </c>
      <c r="F268" s="95">
        <f t="shared" si="50"/>
        <v>108.98108998930194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7688004</v>
      </c>
      <c r="E288" s="249">
        <v>8158598.0899999999</v>
      </c>
      <c r="F288" s="95">
        <f t="shared" si="50"/>
        <v>106.12114782978782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1161</v>
      </c>
      <c r="E290" s="249">
        <v>204593.53</v>
      </c>
      <c r="F290" s="95" t="str">
        <f t="shared" si="50"/>
        <v>&gt;&gt;100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20388</v>
      </c>
      <c r="E297" s="249">
        <v>15137.45</v>
      </c>
      <c r="F297" s="95">
        <f t="shared" si="50"/>
        <v>74.246860898567789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589</v>
      </c>
      <c r="E299" s="249">
        <v>957.39</v>
      </c>
      <c r="F299" s="95">
        <f t="shared" si="50"/>
        <v>162.54499151103565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873960</v>
      </c>
      <c r="E302" s="249">
        <v>958450.67</v>
      </c>
      <c r="F302" s="95">
        <f t="shared" si="50"/>
        <v>109.66756716554534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24470899.48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84554630.409999996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1513822.07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80327385.700000003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39898244.210000001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25815099.100000001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9771.7800000000007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10302.73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14593967.880000001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2713422.64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69869246.560000002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1522513.16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65836743.289999999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39639625.780000001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25673672.309999999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9771.7800000000007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10302.73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503370.69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2509990.11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39156283.329999998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39156283.330000006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180242.74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38771447.060000002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204593.53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1</v>
      </c>
      <c r="G3" s="126">
        <f>IF(RefStr!C12&lt;&gt;"",INT(VALUE(MID(RefStr!C12,1,4))),0)</f>
        <v>2022</v>
      </c>
      <c r="H3" s="130">
        <f>IF(RefStr!C12&lt;&gt;"",INT(VALUE(MID(RefStr!C12,6,2))),0)</f>
        <v>12</v>
      </c>
      <c r="I3" s="131">
        <f>RefStr!C10*1</f>
        <v>11</v>
      </c>
      <c r="J3" s="132" t="str">
        <f>RefStr!H7</f>
        <v>DA</v>
      </c>
      <c r="K3" s="130" t="str">
        <f>RefStr!H9</f>
        <v>NE</v>
      </c>
      <c r="L3" s="130" t="str">
        <f>RefStr!H10</f>
        <v>NE</v>
      </c>
      <c r="M3" s="130" t="str">
        <f>RefStr!H8</f>
        <v>DA</v>
      </c>
      <c r="N3" s="130" t="str">
        <f>RefStr!H11</f>
        <v>DA</v>
      </c>
      <c r="O3" s="133">
        <f>RefStr!C6</f>
        <v>26426</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Pogreška</v>
      </c>
      <c r="C5" s="137" t="s">
        <v>3007</v>
      </c>
      <c r="D5" s="125"/>
      <c r="E5" s="73">
        <f t="shared" ref="E5:E13" si="2">MAX(G5:K5)</f>
        <v>1</v>
      </c>
      <c r="F5" s="73">
        <v>0</v>
      </c>
      <c r="G5" s="73"/>
      <c r="H5" s="73"/>
      <c r="I5" s="138">
        <f>IF(AND($I$3=11,OR($H$3=3,$H$3=9),OR($J$3&lt;&gt;"DA",$K$3&lt;&gt;"NE",$L$3&lt;&gt;"NE",$M$3&lt;&gt;"NE",$N$3&lt;&gt;"DA")),1,0)</f>
        <v>0</v>
      </c>
      <c r="J5" s="138">
        <f>IF(AND($I$3=11,$H$3=6,OR($J$3&lt;&gt;"DA",$K$3&lt;&gt;"NE",$L$3&lt;&gt;"NE",$M$3&lt;&gt;"NE",$N$3&lt;&gt;"DA")),1,0)</f>
        <v>0</v>
      </c>
      <c r="K5" s="126">
        <f>IF(AND($I$3=11,$H$3=12,OR($J$3&lt;&gt;"DA",$K$3&lt;&gt;"DA",$L$3&lt;&gt;"DA",$M$3&lt;&gt;"DA",$N$3&lt;&gt;"DA")),1,0)</f>
        <v>1</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Anastazia</cp:lastModifiedBy>
  <cp:lastPrinted>2023-01-30T14:14:49Z</cp:lastPrinted>
  <dcterms:created xsi:type="dcterms:W3CDTF">2022-04-01T05:14:30Z</dcterms:created>
  <dcterms:modified xsi:type="dcterms:W3CDTF">2023-01-31T11:35:43Z</dcterms:modified>
</cp:coreProperties>
</file>